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KOR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<sst xmlns="http://schemas.openxmlformats.org/spreadsheetml/2006/main" count="95" uniqueCount="65">
  <si>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</si>
  <si>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</si>
  <si>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</si>
  <si>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</si>
  <si>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</si>
  <si>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</si>
  <si>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</si>
  <si>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</si>
  <si>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</si>
  <si>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</si>
  <si>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</si>
  <si>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</si>
  <si>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</si>
  <si>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</si>
  <si>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</si>
  <si>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</si>
  <si>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</si>
  <si>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</si>
  <si>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</si>
  <si>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</si>
  <si>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</si>
  <si>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</si>
  <si>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</si>
  <si>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</si>
  <si>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</si>
  <si>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</si>
  <si>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</si>
  <si>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</si>
  <si>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</si>
  <si>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</si>
  <si>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</si>
  <si>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</si>
  <si>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</si>
  <si>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</si>
  <si>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</si>
  <si>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</si>
  <si>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</si>
  <si>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</si>
  <si>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</si>
  <si>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</si>
  <si>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</si>
  <si>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</si>
  <si>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</si>
  <si>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</si>
  <si>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</si>
  <si>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</si>
  <si>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</si>
  <si>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</si>
  <si>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</si>
  <si>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</si>
  <si>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</si>
  <si>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</si>
  <si>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</si>
  <si>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</si>
  <si>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</si>
  <si>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</si>
  <si>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</si>
  <si>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</si>
  <si>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</si>
  <si>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</si>
  <si>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</si>
  <si>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</si>
  <si>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</si>
  <si>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Republic of Korea</t>
  </si>
  <si>
    <t>KOR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</si>
</sst>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Wealth_KOR!$B$54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Wealth_KOR!$D$52:$X$52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Wealth_KOR!$D$54:$X$54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12.622661890304299</c:v>
                </c:pt>
                <c:pt idx="2">
                  <c:v>24.739049554812766</c:v>
                </c:pt>
                <c:pt idx="3">
                  <c:v>37.579471836411791</c:v>
                </c:pt>
                <c:pt idx="4">
                  <c:v>52.121613866883919</c:v>
                </c:pt>
                <c:pt idx="5">
                  <c:v>68.677556688720401</c:v>
                </c:pt>
                <c:pt idx="6">
                  <c:v>86.270300221163836</c:v>
                </c:pt>
                <c:pt idx="7">
                  <c:v>102.55837744870892</c:v>
                </c:pt>
                <c:pt idx="8">
                  <c:v>112.58404701602535</c:v>
                </c:pt>
                <c:pt idx="9">
                  <c:v>123.7714303766642</c:v>
                </c:pt>
                <c:pt idx="10">
                  <c:v>136.96927718347678</c:v>
                </c:pt>
                <c:pt idx="11">
                  <c:v>149.62255868775958</c:v>
                </c:pt>
                <c:pt idx="12">
                  <c:v>163.31053084625711</c:v>
                </c:pt>
                <c:pt idx="13">
                  <c:v>177.40084016444686</c:v>
                </c:pt>
                <c:pt idx="14">
                  <c:v>191.28895676657481</c:v>
                </c:pt>
                <c:pt idx="15">
                  <c:v>204.90007160744906</c:v>
                </c:pt>
                <c:pt idx="16">
                  <c:v>218.62504834893372</c:v>
                </c:pt>
                <c:pt idx="17">
                  <c:v>232.70608598944955</c:v>
                </c:pt>
                <c:pt idx="18">
                  <c:v>245.45872404173787</c:v>
                </c:pt>
                <c:pt idx="19">
                  <c:v>257.27590123314161</c:v>
                </c:pt>
                <c:pt idx="20" formatCode="_(* #,##0.0000_);_(* \(#,##0.0000\);_(* &quot;-&quot;??_);_(@_)">
                  <c:v>270.41514420750065</c:v>
                </c:pt>
              </c:numCache>
            </c:numRef>
          </c:val>
        </c:ser>
        <c:ser>
          <c:idx val="1"/>
          <c:order val="1"/>
          <c:tx>
            <c:strRef>
              <c:f>Wealth_KOR!$B$55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Wealth_KOR!$D$52:$X$52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Wealth_KOR!$D$55:$X$55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0.11443321579922561</c:v>
                </c:pt>
                <c:pt idx="2">
                  <c:v>2.8476014508171721</c:v>
                </c:pt>
                <c:pt idx="3">
                  <c:v>5.0078200992347277</c:v>
                </c:pt>
                <c:pt idx="4">
                  <c:v>7.9044403633364846</c:v>
                </c:pt>
                <c:pt idx="5">
                  <c:v>7.9329883258649758</c:v>
                </c:pt>
                <c:pt idx="6">
                  <c:v>8.9390485670252104</c:v>
                </c:pt>
                <c:pt idx="7">
                  <c:v>10.500673655424798</c:v>
                </c:pt>
                <c:pt idx="8">
                  <c:v>10.596227644678313</c:v>
                </c:pt>
                <c:pt idx="9">
                  <c:v>11.763271062227165</c:v>
                </c:pt>
                <c:pt idx="10">
                  <c:v>12.745534649323996</c:v>
                </c:pt>
                <c:pt idx="11">
                  <c:v>13.765186259987638</c:v>
                </c:pt>
                <c:pt idx="12">
                  <c:v>14.949626746581202</c:v>
                </c:pt>
                <c:pt idx="13">
                  <c:v>14.903154901302429</c:v>
                </c:pt>
                <c:pt idx="14">
                  <c:v>16.079485135680716</c:v>
                </c:pt>
                <c:pt idx="15">
                  <c:v>17.073597534509567</c:v>
                </c:pt>
                <c:pt idx="16">
                  <c:v>15.883340253003485</c:v>
                </c:pt>
                <c:pt idx="17">
                  <c:v>17.206820952161593</c:v>
                </c:pt>
                <c:pt idx="18">
                  <c:v>17.98635192644047</c:v>
                </c:pt>
                <c:pt idx="19">
                  <c:v>18.603978849076896</c:v>
                </c:pt>
                <c:pt idx="20">
                  <c:v>19.834415830243923</c:v>
                </c:pt>
              </c:numCache>
            </c:numRef>
          </c:val>
        </c:ser>
        <c:ser>
          <c:idx val="2"/>
          <c:order val="2"/>
          <c:tx>
            <c:strRef>
              <c:f>Wealth_KOR!$B$56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Wealth_KOR!$D$52:$X$52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Wealth_KOR!$D$56:$X$56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0.11185464105418763</c:v>
                </c:pt>
                <c:pt idx="2">
                  <c:v>0.11882468172068616</c:v>
                </c:pt>
                <c:pt idx="3">
                  <c:v>0.4185724572676186</c:v>
                </c:pt>
                <c:pt idx="4">
                  <c:v>0.65612415007645364</c:v>
                </c:pt>
                <c:pt idx="5">
                  <c:v>0.17181065152318542</c:v>
                </c:pt>
                <c:pt idx="6">
                  <c:v>-4.8228116304915858E-2</c:v>
                </c:pt>
                <c:pt idx="7">
                  <c:v>0.19136639394350397</c:v>
                </c:pt>
                <c:pt idx="8">
                  <c:v>0.76837559715332571</c:v>
                </c:pt>
                <c:pt idx="9">
                  <c:v>1.3416392892465101</c:v>
                </c:pt>
                <c:pt idx="10">
                  <c:v>2.9074343270433678</c:v>
                </c:pt>
                <c:pt idx="11">
                  <c:v>3.4044989208309229</c:v>
                </c:pt>
                <c:pt idx="12">
                  <c:v>3.9850338164157728</c:v>
                </c:pt>
                <c:pt idx="13">
                  <c:v>4.826631111916857</c:v>
                </c:pt>
                <c:pt idx="14">
                  <c:v>5.8803783858438541</c:v>
                </c:pt>
                <c:pt idx="15">
                  <c:v>6.8271618350798535</c:v>
                </c:pt>
                <c:pt idx="16">
                  <c:v>7.0076596938994706</c:v>
                </c:pt>
                <c:pt idx="17">
                  <c:v>7.3052823276987811</c:v>
                </c:pt>
                <c:pt idx="18">
                  <c:v>7.457460902161861</c:v>
                </c:pt>
                <c:pt idx="19">
                  <c:v>7.6475838179000499</c:v>
                </c:pt>
                <c:pt idx="20">
                  <c:v>7.8621393355631453</c:v>
                </c:pt>
              </c:numCache>
            </c:numRef>
          </c:val>
        </c:ser>
        <c:ser>
          <c:idx val="4"/>
          <c:order val="3"/>
          <c:tx>
            <c:strRef>
              <c:f>Wealth_KOR!$B$53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Wealth_KOR!$D$52:$X$52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Wealth_KOR!$D$53:$X$53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2.1123677302004262</c:v>
                </c:pt>
                <c:pt idx="2">
                  <c:v>6.1720483607375032</c:v>
                </c:pt>
                <c:pt idx="3">
                  <c:v>9.9207063395185369</c:v>
                </c:pt>
                <c:pt idx="4">
                  <c:v>14.509470026893023</c:v>
                </c:pt>
                <c:pt idx="5">
                  <c:v>17.145717616818381</c:v>
                </c:pt>
                <c:pt idx="6">
                  <c:v>20.723847643078798</c:v>
                </c:pt>
                <c:pt idx="7">
                  <c:v>24.554318147450171</c:v>
                </c:pt>
                <c:pt idx="8">
                  <c:v>26.26657934337182</c:v>
                </c:pt>
                <c:pt idx="9">
                  <c:v>28.996751435923663</c:v>
                </c:pt>
                <c:pt idx="10">
                  <c:v>31.96726355237811</c:v>
                </c:pt>
                <c:pt idx="11">
                  <c:v>34.812256833170331</c:v>
                </c:pt>
                <c:pt idx="12">
                  <c:v>37.955857319336907</c:v>
                </c:pt>
                <c:pt idx="13">
                  <c:v>40.223788330778909</c:v>
                </c:pt>
                <c:pt idx="14">
                  <c:v>43.422981588950485</c:v>
                </c:pt>
                <c:pt idx="15">
                  <c:v>46.429574574751321</c:v>
                </c:pt>
                <c:pt idx="16">
                  <c:v>47.708594349639142</c:v>
                </c:pt>
                <c:pt idx="17">
                  <c:v>51.005132051484622</c:v>
                </c:pt>
                <c:pt idx="18">
                  <c:v>53.657608965014788</c:v>
                </c:pt>
                <c:pt idx="19">
                  <c:v>56.037248990919977</c:v>
                </c:pt>
                <c:pt idx="20">
                  <c:v>59.105792109634422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Wealth_KOR!$D$64:$X$64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8.7208243593776213</c:v>
                </c:pt>
                <c:pt idx="2">
                  <c:v>14.050743535904274</c:v>
                </c:pt>
                <c:pt idx="3">
                  <c:v>20.366727557674057</c:v>
                </c:pt>
                <c:pt idx="4">
                  <c:v>30.014514237509893</c:v>
                </c:pt>
                <c:pt idx="5">
                  <c:v>40.686049864931562</c:v>
                </c:pt>
                <c:pt idx="6">
                  <c:v>49.831148415919955</c:v>
                </c:pt>
                <c:pt idx="7">
                  <c:v>57.49692606506067</c:v>
                </c:pt>
                <c:pt idx="8">
                  <c:v>47.624770548259399</c:v>
                </c:pt>
                <c:pt idx="9">
                  <c:v>62.558999660259332</c:v>
                </c:pt>
                <c:pt idx="10">
                  <c:v>75.942883214542832</c:v>
                </c:pt>
                <c:pt idx="11">
                  <c:v>82.051397064324092</c:v>
                </c:pt>
                <c:pt idx="12">
                  <c:v>94.18433588310846</c:v>
                </c:pt>
                <c:pt idx="13">
                  <c:v>98.753579257697226</c:v>
                </c:pt>
                <c:pt idx="14">
                  <c:v>107.02002107859072</c:v>
                </c:pt>
                <c:pt idx="15">
                  <c:v>114.2357599231905</c:v>
                </c:pt>
                <c:pt idx="16">
                  <c:v>124.26437170856208</c:v>
                </c:pt>
                <c:pt idx="17">
                  <c:v>134.5654957575691</c:v>
                </c:pt>
                <c:pt idx="18">
                  <c:v>138.77741316520536</c:v>
                </c:pt>
                <c:pt idx="19">
                  <c:v>138.39178530441112</c:v>
                </c:pt>
                <c:pt idx="20">
                  <c:v>151.92735845465685</c:v>
                </c:pt>
              </c:numCache>
            </c:numRef>
          </c:val>
        </c:ser>
        <c:marker val="1"/>
        <c:axId val="77147136"/>
        <c:axId val="77161216"/>
      </c:lineChart>
      <c:catAx>
        <c:axId val="7714713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161216"/>
        <c:crosses val="autoZero"/>
        <c:auto val="1"/>
        <c:lblAlgn val="ctr"/>
        <c:lblOffset val="100"/>
      </c:catAx>
      <c:valAx>
        <c:axId val="7716121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71471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Wealth_KOR!$B$40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Wealth_KOR!$D$38:$X$38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Wealth_KOR!$D$40:$X$40</c:f>
              <c:numCache>
                <c:formatCode>_(* #,##0_);_(* \(#,##0\);_(* "-"??_);_(@_)</c:formatCode>
                <c:ptCount val="21"/>
                <c:pt idx="0">
                  <c:v>19581.369527921575</c:v>
                </c:pt>
                <c:pt idx="1">
                  <c:v>22053.05959692219</c:v>
                </c:pt>
                <c:pt idx="2">
                  <c:v>24425.614238945102</c:v>
                </c:pt>
                <c:pt idx="3">
                  <c:v>26939.944774850585</c:v>
                </c:pt>
                <c:pt idx="4">
                  <c:v>29787.495343112529</c:v>
                </c:pt>
                <c:pt idx="5">
                  <c:v>33029.375685887739</c:v>
                </c:pt>
                <c:pt idx="6">
                  <c:v>36474.275807075013</c:v>
                </c:pt>
                <c:pt idx="7">
                  <c:v>39663.704397993861</c:v>
                </c:pt>
                <c:pt idx="8">
                  <c:v>41626.867803618465</c:v>
                </c:pt>
                <c:pt idx="9">
                  <c:v>43817.510679970364</c:v>
                </c:pt>
                <c:pt idx="10">
                  <c:v>46401.829832941337</c:v>
                </c:pt>
                <c:pt idx="11">
                  <c:v>48879.515641703103</c:v>
                </c:pt>
                <c:pt idx="12">
                  <c:v>51559.808050937529</c:v>
                </c:pt>
                <c:pt idx="13">
                  <c:v>54318.883586159434</c:v>
                </c:pt>
                <c:pt idx="14">
                  <c:v>57038.367018490731</c:v>
                </c:pt>
                <c:pt idx="15">
                  <c:v>59703.609712352096</c:v>
                </c:pt>
                <c:pt idx="16">
                  <c:v>62391.148125723499</c:v>
                </c:pt>
                <c:pt idx="17">
                  <c:v>65148.408139478626</c:v>
                </c:pt>
                <c:pt idx="18">
                  <c:v>67645.549321055543</c:v>
                </c:pt>
                <c:pt idx="19">
                  <c:v>69959.514454673568</c:v>
                </c:pt>
                <c:pt idx="20">
                  <c:v>72532.358174654291</c:v>
                </c:pt>
              </c:numCache>
            </c:numRef>
          </c:val>
        </c:ser>
        <c:ser>
          <c:idx val="1"/>
          <c:order val="1"/>
          <c:tx>
            <c:strRef>
              <c:f>Wealth_KOR!$B$41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Wealth_KOR!$D$38:$X$38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Wealth_KOR!$D$41:$X$41</c:f>
              <c:numCache>
                <c:formatCode>General</c:formatCode>
                <c:ptCount val="21"/>
                <c:pt idx="0">
                  <c:v>95248.107901742493</c:v>
                </c:pt>
                <c:pt idx="1">
                  <c:v>95357.103374602375</c:v>
                </c:pt>
                <c:pt idx="2">
                  <c:v>97960.394404228427</c:v>
                </c:pt>
                <c:pt idx="3">
                  <c:v>100017.96179338673</c:v>
                </c:pt>
                <c:pt idx="4">
                  <c:v>102776.93778804212</c:v>
                </c:pt>
                <c:pt idx="5">
                  <c:v>102804.129182195</c:v>
                </c:pt>
                <c:pt idx="6">
                  <c:v>103762.38252625184</c:v>
                </c:pt>
                <c:pt idx="7">
                  <c:v>105249.80087547135</c:v>
                </c:pt>
                <c:pt idx="8">
                  <c:v>105340.81424225996</c:v>
                </c:pt>
                <c:pt idx="9">
                  <c:v>106452.40101586707</c:v>
                </c:pt>
                <c:pt idx="10">
                  <c:v>107387.98849718459</c:v>
                </c:pt>
                <c:pt idx="11">
                  <c:v>108359.18736353135</c:v>
                </c:pt>
                <c:pt idx="12">
                  <c:v>109487.34451623392</c:v>
                </c:pt>
                <c:pt idx="13">
                  <c:v>109443.08096289886</c:v>
                </c:pt>
                <c:pt idx="14">
                  <c:v>110563.5132538203</c:v>
                </c:pt>
                <c:pt idx="15">
                  <c:v>111510.3865041214</c:v>
                </c:pt>
                <c:pt idx="16">
                  <c:v>110376.68896432416</c:v>
                </c:pt>
                <c:pt idx="17">
                  <c:v>111637.27928871699</c:v>
                </c:pt>
                <c:pt idx="18">
                  <c:v>112379.76779222566</c:v>
                </c:pt>
                <c:pt idx="19">
                  <c:v>112968.0457499286</c:v>
                </c:pt>
                <c:pt idx="20">
                  <c:v>114140.01369341352</c:v>
                </c:pt>
              </c:numCache>
            </c:numRef>
          </c:val>
        </c:ser>
        <c:ser>
          <c:idx val="2"/>
          <c:order val="2"/>
          <c:tx>
            <c:strRef>
              <c:f>Wealth_KOR!$B$42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Wealth_KOR!$D$38:$X$38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Wealth_KOR!$D$42:$X$42</c:f>
              <c:numCache>
                <c:formatCode>_(* #,##0_);_(* \(#,##0\);_(* "-"??_);_(@_)</c:formatCode>
                <c:ptCount val="21"/>
                <c:pt idx="0">
                  <c:v>7751.2472535070456</c:v>
                </c:pt>
                <c:pt idx="1">
                  <c:v>7759.9173832996785</c:v>
                </c:pt>
                <c:pt idx="2">
                  <c:v>7760.457648385408</c:v>
                </c:pt>
                <c:pt idx="3">
                  <c:v>7783.6918396049387</c:v>
                </c:pt>
                <c:pt idx="4">
                  <c:v>7802.1050586694428</c:v>
                </c:pt>
                <c:pt idx="5">
                  <c:v>7764.5647219144685</c:v>
                </c:pt>
                <c:pt idx="6">
                  <c:v>7747.5089729665424</c:v>
                </c:pt>
                <c:pt idx="7">
                  <c:v>7766.0805358617272</c:v>
                </c:pt>
                <c:pt idx="8">
                  <c:v>7810.8059458780108</c:v>
                </c:pt>
                <c:pt idx="9">
                  <c:v>7855.2410320667368</c:v>
                </c:pt>
                <c:pt idx="10">
                  <c:v>7976.6096769295164</c:v>
                </c:pt>
                <c:pt idx="11">
                  <c:v>8015.1383826036299</c:v>
                </c:pt>
                <c:pt idx="12">
                  <c:v>8060.1370777533002</c:v>
                </c:pt>
                <c:pt idx="13">
                  <c:v>8125.3713650064174</c:v>
                </c:pt>
                <c:pt idx="14">
                  <c:v>8207.0499216355893</c:v>
                </c:pt>
                <c:pt idx="15">
                  <c:v>8280.4374477411548</c:v>
                </c:pt>
                <c:pt idx="16">
                  <c:v>8294.4282830655484</c:v>
                </c:pt>
                <c:pt idx="17">
                  <c:v>8317.4977492937323</c:v>
                </c:pt>
                <c:pt idx="18">
                  <c:v>8329.2934868672291</c:v>
                </c:pt>
                <c:pt idx="19">
                  <c:v>8344.0303841516725</c:v>
                </c:pt>
                <c:pt idx="20">
                  <c:v>8360.661112821781</c:v>
                </c:pt>
              </c:numCache>
            </c:numRef>
          </c:val>
        </c:ser>
        <c:overlap val="100"/>
        <c:axId val="80684544"/>
        <c:axId val="80686080"/>
      </c:barChart>
      <c:catAx>
        <c:axId val="8068454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0686080"/>
        <c:crosses val="autoZero"/>
        <c:auto val="1"/>
        <c:lblAlgn val="ctr"/>
        <c:lblOffset val="100"/>
      </c:catAx>
      <c:valAx>
        <c:axId val="8068608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80684544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Wealth_KOR!$B$67:$B$69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Wealth_KOR!$C$67:$C$69</c:f>
              <c:numCache>
                <c:formatCode>_(* #,##0_);_(* \(#,##0\);_(* "-"??_);_(@_)</c:formatCode>
                <c:ptCount val="3"/>
                <c:pt idx="0">
                  <c:v>27.961944112702831</c:v>
                </c:pt>
                <c:pt idx="1">
                  <c:v>66.977780645474326</c:v>
                </c:pt>
                <c:pt idx="2">
                  <c:v>5.0602752418228576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Wealth_KOR!$B$72:$B$75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Wealth_KOR!$C$72:$C$75</c:f>
              <c:numCache>
                <c:formatCode>_(* #,##0_);_(* \(#,##0\);_(* "-"??_);_(@_)</c:formatCode>
                <c:ptCount val="4"/>
                <c:pt idx="0">
                  <c:v>54.515746205816036</c:v>
                </c:pt>
                <c:pt idx="1">
                  <c:v>44.303909376853838</c:v>
                </c:pt>
                <c:pt idx="2">
                  <c:v>1.1803444173301332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5268564288847.2031</v>
      </c>
      <c r="E7" s="13">
        <f t="shared" ref="E7:X7" si="0">+E8+E9+E10</f>
        <v>5428945068013.3115</v>
      </c>
      <c r="F7" s="13">
        <f t="shared" si="0"/>
        <v>5691211655913.541</v>
      </c>
      <c r="G7" s="13">
        <f t="shared" si="0"/>
        <v>5936344151712.3096</v>
      </c>
      <c r="H7" s="13">
        <f t="shared" si="0"/>
        <v>6227476567352.8623</v>
      </c>
      <c r="I7" s="13">
        <f t="shared" si="0"/>
        <v>6413397518552.4072</v>
      </c>
      <c r="J7" s="13">
        <f t="shared" si="0"/>
        <v>6651833122323.4824</v>
      </c>
      <c r="K7" s="13">
        <f t="shared" si="0"/>
        <v>6905358106757.0176</v>
      </c>
      <c r="L7" s="13">
        <f t="shared" si="0"/>
        <v>7041681672009.2949</v>
      </c>
      <c r="M7" s="13">
        <f t="shared" si="0"/>
        <v>7234068244649.499</v>
      </c>
      <c r="N7" s="13">
        <f t="shared" si="0"/>
        <v>7439253667011.5361</v>
      </c>
      <c r="O7" s="13">
        <f t="shared" si="0"/>
        <v>7636471561160.1289</v>
      </c>
      <c r="P7" s="13">
        <f t="shared" si="0"/>
        <v>7850107001337.5293</v>
      </c>
      <c r="Q7" s="13">
        <f t="shared" si="0"/>
        <v>8014219019357.5137</v>
      </c>
      <c r="R7" s="13">
        <f t="shared" si="0"/>
        <v>8233255091424.7266</v>
      </c>
      <c r="S7" s="13">
        <f t="shared" si="0"/>
        <v>8444158753597.9541</v>
      </c>
      <c r="T7" s="13">
        <f t="shared" si="0"/>
        <v>8558402816031.459</v>
      </c>
      <c r="U7" s="13">
        <f t="shared" si="0"/>
        <v>8792282829892.2305</v>
      </c>
      <c r="V7" s="13">
        <f t="shared" si="0"/>
        <v>8990909753011.5664</v>
      </c>
      <c r="W7" s="13">
        <f t="shared" si="0"/>
        <v>9174135843086.5156</v>
      </c>
      <c r="X7" s="13">
        <f t="shared" si="0"/>
        <v>9397390527409.4609</v>
      </c>
    </row>
    <row r="8" spans="1:24" s="22" customFormat="1" ht="15.75">
      <c r="A8" s="19">
        <v>1</v>
      </c>
      <c r="B8" s="20" t="s">
        <v>5</v>
      </c>
      <c r="C8" s="20"/>
      <c r="D8" s="21">
        <v>841614409509.9469</v>
      </c>
      <c r="E8" s="21">
        <v>956497341808.24915</v>
      </c>
      <c r="F8" s="21">
        <v>1068114597503.6599</v>
      </c>
      <c r="G8" s="21">
        <v>1186899854991.8411</v>
      </c>
      <c r="H8" s="21">
        <v>1321546656643.3689</v>
      </c>
      <c r="I8" s="21">
        <v>1475162700083.8413</v>
      </c>
      <c r="J8" s="21">
        <v>1639505092623.1458</v>
      </c>
      <c r="K8" s="21">
        <v>1793901137842.6812</v>
      </c>
      <c r="L8" s="21">
        <v>1893823591890.2747</v>
      </c>
      <c r="M8" s="21">
        <v>2004607471368.0068</v>
      </c>
      <c r="N8" s="21">
        <v>2133909903269.2893</v>
      </c>
      <c r="O8" s="21">
        <v>2258749497054.7666</v>
      </c>
      <c r="P8" s="21">
        <v>2393450992078.1001</v>
      </c>
      <c r="Q8" s="21">
        <v>2532609093226.6592</v>
      </c>
      <c r="R8" s="21">
        <v>2671146597294.4673</v>
      </c>
      <c r="S8" s="21">
        <v>2808704137962.7153</v>
      </c>
      <c r="T8" s="21">
        <v>2949088131170.1484</v>
      </c>
      <c r="U8" s="21">
        <v>3094507691644.0254</v>
      </c>
      <c r="V8" s="21">
        <v>3228989336659.3486</v>
      </c>
      <c r="W8" s="21">
        <v>3355532764421.3506</v>
      </c>
      <c r="X8" s="21">
        <v>3494868972826.5405</v>
      </c>
    </row>
    <row r="9" spans="1:24" s="22" customFormat="1" ht="15.75">
      <c r="A9" s="19">
        <v>2</v>
      </c>
      <c r="B9" s="20" t="s">
        <v>38</v>
      </c>
      <c r="C9" s="20"/>
      <c r="D9" s="21">
        <v>4093798443176.2759</v>
      </c>
      <c r="E9" s="21">
        <v>4135880352541.6968</v>
      </c>
      <c r="F9" s="21">
        <v>4283737809694.1216</v>
      </c>
      <c r="G9" s="21">
        <v>4406516247203.7256</v>
      </c>
      <c r="H9" s="21">
        <v>4559783122055.4756</v>
      </c>
      <c r="I9" s="21">
        <v>4591452718525.666</v>
      </c>
      <c r="J9" s="21">
        <v>4664080391186.3379</v>
      </c>
      <c r="K9" s="21">
        <v>4760214418040.4219</v>
      </c>
      <c r="L9" s="21">
        <v>4792503729612.3799</v>
      </c>
      <c r="M9" s="21">
        <v>4870091319884.5068</v>
      </c>
      <c r="N9" s="21">
        <v>4938518437124.8506</v>
      </c>
      <c r="O9" s="21">
        <v>5007338079058.585</v>
      </c>
      <c r="P9" s="21">
        <v>5082497457971.2744</v>
      </c>
      <c r="Q9" s="21">
        <v>5102765810672.9629</v>
      </c>
      <c r="R9" s="21">
        <v>5177766609572.1699</v>
      </c>
      <c r="S9" s="21">
        <v>5245908673008.5859</v>
      </c>
      <c r="T9" s="21">
        <v>5217255863389.7197</v>
      </c>
      <c r="U9" s="21">
        <v>5302699318355.3125</v>
      </c>
      <c r="V9" s="21">
        <v>5364330329185.4775</v>
      </c>
      <c r="W9" s="21">
        <v>5418390647810.0537</v>
      </c>
      <c r="X9" s="21">
        <v>5499674937557.7393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333151436160.98029</v>
      </c>
      <c r="E10" s="21">
        <f t="shared" ref="E10:X10" si="1">+E13+E16+E19+E23</f>
        <v>336567373663.36493</v>
      </c>
      <c r="F10" s="21">
        <f t="shared" si="1"/>
        <v>339359248715.76001</v>
      </c>
      <c r="G10" s="21">
        <f t="shared" si="1"/>
        <v>342928049516.74286</v>
      </c>
      <c r="H10" s="21">
        <f t="shared" si="1"/>
        <v>346146788654.01801</v>
      </c>
      <c r="I10" s="21">
        <f t="shared" si="1"/>
        <v>346782099942.89923</v>
      </c>
      <c r="J10" s="21">
        <f t="shared" si="1"/>
        <v>348247638513.99915</v>
      </c>
      <c r="K10" s="21">
        <f t="shared" si="1"/>
        <v>351242550873.91418</v>
      </c>
      <c r="L10" s="21">
        <f t="shared" si="1"/>
        <v>355354350506.64014</v>
      </c>
      <c r="M10" s="21">
        <f t="shared" si="1"/>
        <v>359369453396.98529</v>
      </c>
      <c r="N10" s="21">
        <f t="shared" si="1"/>
        <v>366825326617.39612</v>
      </c>
      <c r="O10" s="21">
        <f t="shared" si="1"/>
        <v>370383985046.77783</v>
      </c>
      <c r="P10" s="21">
        <f t="shared" si="1"/>
        <v>374158551288.1546</v>
      </c>
      <c r="Q10" s="21">
        <f t="shared" si="1"/>
        <v>378844115457.89172</v>
      </c>
      <c r="R10" s="21">
        <f t="shared" si="1"/>
        <v>384341884558.0899</v>
      </c>
      <c r="S10" s="21">
        <f t="shared" si="1"/>
        <v>389545942626.65326</v>
      </c>
      <c r="T10" s="21">
        <f t="shared" si="1"/>
        <v>392058821471.5907</v>
      </c>
      <c r="U10" s="21">
        <f t="shared" si="1"/>
        <v>395075819892.89276</v>
      </c>
      <c r="V10" s="21">
        <f t="shared" si="1"/>
        <v>397590087166.73944</v>
      </c>
      <c r="W10" s="21">
        <f t="shared" si="1"/>
        <v>400212430855.11133</v>
      </c>
      <c r="X10" s="21">
        <f t="shared" si="1"/>
        <v>402846617025.18164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327087568288.23944</v>
      </c>
      <c r="E11" s="38">
        <f t="shared" ref="E11:X11" si="2">+E13+E16</f>
        <v>330913446227.21185</v>
      </c>
      <c r="F11" s="38">
        <f t="shared" si="2"/>
        <v>334031193707.89484</v>
      </c>
      <c r="G11" s="38">
        <f t="shared" si="2"/>
        <v>337857071646.86725</v>
      </c>
      <c r="H11" s="38">
        <f t="shared" si="2"/>
        <v>341278303609.67426</v>
      </c>
      <c r="I11" s="38">
        <f t="shared" si="2"/>
        <v>342069336727.40619</v>
      </c>
      <c r="J11" s="38">
        <f t="shared" si="2"/>
        <v>343669661797.46893</v>
      </c>
      <c r="K11" s="38">
        <f t="shared" si="2"/>
        <v>346787409278.15192</v>
      </c>
      <c r="L11" s="38">
        <f t="shared" si="2"/>
        <v>351017933193.28979</v>
      </c>
      <c r="M11" s="38">
        <f t="shared" si="2"/>
        <v>355147295614.38623</v>
      </c>
      <c r="N11" s="38">
        <f t="shared" si="2"/>
        <v>362716148832.88855</v>
      </c>
      <c r="O11" s="38">
        <f t="shared" si="2"/>
        <v>366378721636.48175</v>
      </c>
      <c r="P11" s="38">
        <f t="shared" si="2"/>
        <v>370243617428.15759</v>
      </c>
      <c r="Q11" s="38">
        <f t="shared" si="2"/>
        <v>375018966666.20563</v>
      </c>
      <c r="R11" s="38">
        <f t="shared" si="2"/>
        <v>380603607856.58447</v>
      </c>
      <c r="S11" s="38">
        <f t="shared" si="2"/>
        <v>385884764564.83923</v>
      </c>
      <c r="T11" s="38">
        <f t="shared" si="2"/>
        <v>388474524256.72217</v>
      </c>
      <c r="U11" s="38">
        <f t="shared" si="2"/>
        <v>391570091418.81189</v>
      </c>
      <c r="V11" s="38">
        <f t="shared" si="2"/>
        <v>394159851110.69482</v>
      </c>
      <c r="W11" s="38">
        <f t="shared" si="2"/>
        <v>396850772296.61914</v>
      </c>
      <c r="X11" s="38">
        <f t="shared" si="2"/>
        <v>399541693482.54346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6063867872.7408581</v>
      </c>
      <c r="E12" s="38">
        <f t="shared" ref="E12:X12" si="3">+E23+E19</f>
        <v>5653927436.1530838</v>
      </c>
      <c r="F12" s="38">
        <f t="shared" si="3"/>
        <v>5328055007.8651705</v>
      </c>
      <c r="G12" s="38">
        <f t="shared" si="3"/>
        <v>5070977869.8755951</v>
      </c>
      <c r="H12" s="38">
        <f t="shared" si="3"/>
        <v>4868485044.3437347</v>
      </c>
      <c r="I12" s="38">
        <f t="shared" si="3"/>
        <v>4712763215.493021</v>
      </c>
      <c r="J12" s="38">
        <f t="shared" si="3"/>
        <v>4577976716.5301895</v>
      </c>
      <c r="K12" s="38">
        <f t="shared" si="3"/>
        <v>4455141595.7622776</v>
      </c>
      <c r="L12" s="38">
        <f t="shared" si="3"/>
        <v>4336417313.3503571</v>
      </c>
      <c r="M12" s="38">
        <f t="shared" si="3"/>
        <v>4222157782.5990705</v>
      </c>
      <c r="N12" s="38">
        <f t="shared" si="3"/>
        <v>4109177784.5075688</v>
      </c>
      <c r="O12" s="38">
        <f t="shared" si="3"/>
        <v>4005263410.2961111</v>
      </c>
      <c r="P12" s="38">
        <f t="shared" si="3"/>
        <v>3914933859.997026</v>
      </c>
      <c r="Q12" s="38">
        <f t="shared" si="3"/>
        <v>3825148791.6860828</v>
      </c>
      <c r="R12" s="38">
        <f t="shared" si="3"/>
        <v>3738276701.505404</v>
      </c>
      <c r="S12" s="38">
        <f t="shared" si="3"/>
        <v>3661178061.8140512</v>
      </c>
      <c r="T12" s="38">
        <f t="shared" si="3"/>
        <v>3584297214.8685603</v>
      </c>
      <c r="U12" s="38">
        <f t="shared" si="3"/>
        <v>3505728474.0808949</v>
      </c>
      <c r="V12" s="38">
        <f t="shared" si="3"/>
        <v>3430236056.0446339</v>
      </c>
      <c r="W12" s="38">
        <f t="shared" si="3"/>
        <v>3361658558.492157</v>
      </c>
      <c r="X12" s="38">
        <f t="shared" si="3"/>
        <v>3304923542.6381826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220430895516.10068</v>
      </c>
      <c r="E13" s="13">
        <f t="shared" ref="E13:X13" si="4">+E14+E15</f>
        <v>218609988623.35638</v>
      </c>
      <c r="F13" s="13">
        <f t="shared" si="4"/>
        <v>216080951272.32263</v>
      </c>
      <c r="G13" s="13">
        <f t="shared" si="4"/>
        <v>214260044379.57834</v>
      </c>
      <c r="H13" s="13">
        <f t="shared" si="4"/>
        <v>212034491510.66864</v>
      </c>
      <c r="I13" s="13">
        <f t="shared" si="4"/>
        <v>207178739796.68387</v>
      </c>
      <c r="J13" s="13">
        <f t="shared" si="4"/>
        <v>203132280035.02988</v>
      </c>
      <c r="K13" s="13">
        <f t="shared" si="4"/>
        <v>200603242683.99615</v>
      </c>
      <c r="L13" s="13">
        <f t="shared" si="4"/>
        <v>199186981767.41727</v>
      </c>
      <c r="M13" s="13">
        <f t="shared" si="4"/>
        <v>197669559356.79703</v>
      </c>
      <c r="N13" s="13">
        <f t="shared" si="4"/>
        <v>199591627743.58267</v>
      </c>
      <c r="O13" s="13">
        <f t="shared" si="4"/>
        <v>196759105910.4249</v>
      </c>
      <c r="P13" s="13">
        <f t="shared" si="4"/>
        <v>194128907065.34979</v>
      </c>
      <c r="Q13" s="13">
        <f t="shared" si="4"/>
        <v>192409161666.64685</v>
      </c>
      <c r="R13" s="13">
        <f t="shared" si="4"/>
        <v>191498708220.27472</v>
      </c>
      <c r="S13" s="13">
        <f t="shared" si="4"/>
        <v>190284770291.7785</v>
      </c>
      <c r="T13" s="13">
        <f t="shared" si="4"/>
        <v>187958055928.82748</v>
      </c>
      <c r="U13" s="13">
        <f t="shared" si="4"/>
        <v>186137149036.08319</v>
      </c>
      <c r="V13" s="13">
        <f t="shared" si="4"/>
        <v>183810434673.13214</v>
      </c>
      <c r="W13" s="13">
        <f t="shared" si="4"/>
        <v>181584881804.22244</v>
      </c>
      <c r="X13" s="13">
        <f t="shared" si="4"/>
        <v>179359328935.31277</v>
      </c>
    </row>
    <row r="14" spans="1:24" ht="15.75">
      <c r="A14" s="8" t="s">
        <v>43</v>
      </c>
      <c r="B14" s="2" t="s">
        <v>27</v>
      </c>
      <c r="C14" s="10"/>
      <c r="D14" s="11">
        <v>213349590933.20621</v>
      </c>
      <c r="E14" s="11">
        <v>211528684040.46191</v>
      </c>
      <c r="F14" s="11">
        <v>209404292665.59357</v>
      </c>
      <c r="G14" s="11">
        <v>207886870254.97333</v>
      </c>
      <c r="H14" s="11">
        <v>205661317386.06363</v>
      </c>
      <c r="I14" s="11">
        <v>200805565672.07886</v>
      </c>
      <c r="J14" s="11">
        <v>196759105910.42487</v>
      </c>
      <c r="K14" s="11">
        <v>194634714535.55652</v>
      </c>
      <c r="L14" s="11">
        <v>193218453618.97763</v>
      </c>
      <c r="M14" s="11">
        <v>192105677184.5228</v>
      </c>
      <c r="N14" s="11">
        <v>194027745571.30844</v>
      </c>
      <c r="O14" s="11">
        <v>191094062244.10931</v>
      </c>
      <c r="P14" s="11">
        <v>188463863399.03421</v>
      </c>
      <c r="Q14" s="11">
        <v>186744118000.33127</v>
      </c>
      <c r="R14" s="11">
        <v>185732503059.91779</v>
      </c>
      <c r="S14" s="11">
        <v>184518565131.42157</v>
      </c>
      <c r="T14" s="11">
        <v>182090689274.4292</v>
      </c>
      <c r="U14" s="11">
        <v>180269782381.68491</v>
      </c>
      <c r="V14" s="11">
        <v>177943068018.73386</v>
      </c>
      <c r="W14" s="11">
        <v>175717515149.82416</v>
      </c>
      <c r="X14" s="11">
        <v>173491962280.91449</v>
      </c>
    </row>
    <row r="15" spans="1:24" ht="15.75">
      <c r="A15" s="8" t="s">
        <v>47</v>
      </c>
      <c r="B15" s="2" t="s">
        <v>6</v>
      </c>
      <c r="C15" s="10"/>
      <c r="D15" s="11">
        <v>7081304582.8944683</v>
      </c>
      <c r="E15" s="11">
        <v>7081304582.8944683</v>
      </c>
      <c r="F15" s="11">
        <v>6676658606.7290707</v>
      </c>
      <c r="G15" s="11">
        <v>6373174124.6050215</v>
      </c>
      <c r="H15" s="11">
        <v>6373174124.6050215</v>
      </c>
      <c r="I15" s="11">
        <v>6373174124.6050215</v>
      </c>
      <c r="J15" s="11">
        <v>6373174124.6050215</v>
      </c>
      <c r="K15" s="11">
        <v>5968528148.4396238</v>
      </c>
      <c r="L15" s="11">
        <v>5968528148.4396238</v>
      </c>
      <c r="M15" s="11">
        <v>5563882172.2742252</v>
      </c>
      <c r="N15" s="11">
        <v>5563882172.2742252</v>
      </c>
      <c r="O15" s="11">
        <v>5665043666.3155746</v>
      </c>
      <c r="P15" s="11">
        <v>5665043666.3155746</v>
      </c>
      <c r="Q15" s="11">
        <v>5665043666.3155746</v>
      </c>
      <c r="R15" s="11">
        <v>5766205160.3569241</v>
      </c>
      <c r="S15" s="11">
        <v>5766205160.3569241</v>
      </c>
      <c r="T15" s="11">
        <v>5867366654.3982735</v>
      </c>
      <c r="U15" s="11">
        <v>5867366654.3982735</v>
      </c>
      <c r="V15" s="11">
        <v>5867366654.3982735</v>
      </c>
      <c r="W15" s="11">
        <v>5867366654.3982735</v>
      </c>
      <c r="X15" s="11">
        <v>5867366654.3982735</v>
      </c>
    </row>
    <row r="16" spans="1:24" ht="15.75">
      <c r="A16" s="15" t="s">
        <v>44</v>
      </c>
      <c r="B16" s="10" t="s">
        <v>11</v>
      </c>
      <c r="C16" s="10"/>
      <c r="D16" s="13">
        <f>+D17+D18</f>
        <v>106656672772.13875</v>
      </c>
      <c r="E16" s="13">
        <f t="shared" ref="E16:X16" si="5">+E17+E18</f>
        <v>112303457603.85545</v>
      </c>
      <c r="F16" s="13">
        <f t="shared" si="5"/>
        <v>117950242435.57219</v>
      </c>
      <c r="G16" s="13">
        <f t="shared" si="5"/>
        <v>123597027267.28891</v>
      </c>
      <c r="H16" s="13">
        <f t="shared" si="5"/>
        <v>129243812099.00562</v>
      </c>
      <c r="I16" s="13">
        <f t="shared" si="5"/>
        <v>134890596930.72232</v>
      </c>
      <c r="J16" s="13">
        <f t="shared" si="5"/>
        <v>140537381762.43906</v>
      </c>
      <c r="K16" s="13">
        <f t="shared" si="5"/>
        <v>146184166594.15576</v>
      </c>
      <c r="L16" s="13">
        <f t="shared" si="5"/>
        <v>151830951425.8725</v>
      </c>
      <c r="M16" s="13">
        <f t="shared" si="5"/>
        <v>157477736257.58917</v>
      </c>
      <c r="N16" s="13">
        <f t="shared" si="5"/>
        <v>163124521089.30591</v>
      </c>
      <c r="O16" s="13">
        <f t="shared" si="5"/>
        <v>169619615726.05685</v>
      </c>
      <c r="P16" s="13">
        <f t="shared" si="5"/>
        <v>176114710362.80783</v>
      </c>
      <c r="Q16" s="13">
        <f t="shared" si="5"/>
        <v>182609804999.55878</v>
      </c>
      <c r="R16" s="13">
        <f t="shared" si="5"/>
        <v>189104899636.30975</v>
      </c>
      <c r="S16" s="13">
        <f t="shared" si="5"/>
        <v>195599994273.06073</v>
      </c>
      <c r="T16" s="13">
        <f t="shared" si="5"/>
        <v>200516468327.89471</v>
      </c>
      <c r="U16" s="13">
        <f t="shared" si="5"/>
        <v>205432942382.7287</v>
      </c>
      <c r="V16" s="13">
        <f t="shared" si="5"/>
        <v>210349416437.56268</v>
      </c>
      <c r="W16" s="13">
        <f t="shared" si="5"/>
        <v>215265890492.39667</v>
      </c>
      <c r="X16" s="13">
        <f t="shared" si="5"/>
        <v>220182364547.23071</v>
      </c>
    </row>
    <row r="17" spans="1:24">
      <c r="A17" s="8" t="s">
        <v>45</v>
      </c>
      <c r="B17" s="2" t="s">
        <v>7</v>
      </c>
      <c r="C17" s="2"/>
      <c r="D17" s="14">
        <v>87477927604.451248</v>
      </c>
      <c r="E17" s="14">
        <v>93139933662.491516</v>
      </c>
      <c r="F17" s="14">
        <v>98801939720.531815</v>
      </c>
      <c r="G17" s="14">
        <v>104463945778.57208</v>
      </c>
      <c r="H17" s="14">
        <v>110125951836.61237</v>
      </c>
      <c r="I17" s="14">
        <v>115787957894.65263</v>
      </c>
      <c r="J17" s="14">
        <v>121449963952.69292</v>
      </c>
      <c r="K17" s="14">
        <v>127111970010.7332</v>
      </c>
      <c r="L17" s="14">
        <v>132773976068.77348</v>
      </c>
      <c r="M17" s="14">
        <v>138435982126.81372</v>
      </c>
      <c r="N17" s="14">
        <v>144097988184.85403</v>
      </c>
      <c r="O17" s="14">
        <v>150656643986.4726</v>
      </c>
      <c r="P17" s="14">
        <v>157215299788.09119</v>
      </c>
      <c r="Q17" s="14">
        <v>163773955589.70975</v>
      </c>
      <c r="R17" s="14">
        <v>170332611391.32834</v>
      </c>
      <c r="S17" s="14">
        <v>176891267192.94693</v>
      </c>
      <c r="T17" s="14">
        <v>181870466081.53186</v>
      </c>
      <c r="U17" s="14">
        <v>186849664970.11679</v>
      </c>
      <c r="V17" s="14">
        <v>191828863858.70172</v>
      </c>
      <c r="W17" s="14">
        <v>196808062747.28665</v>
      </c>
      <c r="X17" s="14">
        <v>201787261635.87161</v>
      </c>
    </row>
    <row r="18" spans="1:24">
      <c r="A18" s="8" t="s">
        <v>46</v>
      </c>
      <c r="B18" s="2" t="s">
        <v>62</v>
      </c>
      <c r="C18" s="2"/>
      <c r="D18" s="14">
        <v>19178745167.6875</v>
      </c>
      <c r="E18" s="14">
        <v>19163523941.363937</v>
      </c>
      <c r="F18" s="14">
        <v>19148302715.040379</v>
      </c>
      <c r="G18" s="14">
        <v>19133081488.71682</v>
      </c>
      <c r="H18" s="14">
        <v>19117860262.393257</v>
      </c>
      <c r="I18" s="14">
        <v>19102639036.069695</v>
      </c>
      <c r="J18" s="14">
        <v>19087417809.746132</v>
      </c>
      <c r="K18" s="14">
        <v>19072196583.422573</v>
      </c>
      <c r="L18" s="14">
        <v>19056975357.09901</v>
      </c>
      <c r="M18" s="14">
        <v>19041754130.775452</v>
      </c>
      <c r="N18" s="14">
        <v>19026532904.451889</v>
      </c>
      <c r="O18" s="14">
        <v>18962971739.584267</v>
      </c>
      <c r="P18" s="14">
        <v>18899410574.716648</v>
      </c>
      <c r="Q18" s="14">
        <v>18835849409.84903</v>
      </c>
      <c r="R18" s="14">
        <v>18772288244.981411</v>
      </c>
      <c r="S18" s="14">
        <v>18708727080.113792</v>
      </c>
      <c r="T18" s="14">
        <v>18646002246.362854</v>
      </c>
      <c r="U18" s="14">
        <v>18583277412.611908</v>
      </c>
      <c r="V18" s="14">
        <v>18520552578.86097</v>
      </c>
      <c r="W18" s="14">
        <v>18457827745.110027</v>
      </c>
      <c r="X18" s="14">
        <v>18395102911.359089</v>
      </c>
    </row>
    <row r="19" spans="1:24" ht="15.75">
      <c r="A19" s="15" t="s">
        <v>48</v>
      </c>
      <c r="B19" s="10" t="s">
        <v>12</v>
      </c>
      <c r="C19" s="10"/>
      <c r="D19" s="13">
        <f>+D20+D21+D22</f>
        <v>6063867872.7408581</v>
      </c>
      <c r="E19" s="13">
        <f t="shared" ref="E19:X19" si="6">+E20+E21+E22</f>
        <v>5653927436.1530838</v>
      </c>
      <c r="F19" s="13">
        <f t="shared" si="6"/>
        <v>5328055007.8651705</v>
      </c>
      <c r="G19" s="13">
        <f t="shared" si="6"/>
        <v>5070977869.8755951</v>
      </c>
      <c r="H19" s="13">
        <f t="shared" si="6"/>
        <v>4868485044.3437347</v>
      </c>
      <c r="I19" s="13">
        <f t="shared" si="6"/>
        <v>4712763215.493021</v>
      </c>
      <c r="J19" s="13">
        <f t="shared" si="6"/>
        <v>4577976716.5301895</v>
      </c>
      <c r="K19" s="13">
        <f t="shared" si="6"/>
        <v>4455141595.7622776</v>
      </c>
      <c r="L19" s="13">
        <f t="shared" si="6"/>
        <v>4336417313.3503571</v>
      </c>
      <c r="M19" s="13">
        <f t="shared" si="6"/>
        <v>4222157782.5990705</v>
      </c>
      <c r="N19" s="13">
        <f t="shared" si="6"/>
        <v>4109177784.5075688</v>
      </c>
      <c r="O19" s="13">
        <f t="shared" si="6"/>
        <v>4005263410.2961111</v>
      </c>
      <c r="P19" s="13">
        <f t="shared" si="6"/>
        <v>3914933859.997026</v>
      </c>
      <c r="Q19" s="13">
        <f t="shared" si="6"/>
        <v>3825148791.6860828</v>
      </c>
      <c r="R19" s="13">
        <f t="shared" si="6"/>
        <v>3738276701.505404</v>
      </c>
      <c r="S19" s="13">
        <f t="shared" si="6"/>
        <v>3661178061.8140512</v>
      </c>
      <c r="T19" s="13">
        <f t="shared" si="6"/>
        <v>3584297214.8685603</v>
      </c>
      <c r="U19" s="13">
        <f t="shared" si="6"/>
        <v>3505728474.0808949</v>
      </c>
      <c r="V19" s="13">
        <f t="shared" si="6"/>
        <v>3430236056.0446339</v>
      </c>
      <c r="W19" s="13">
        <f t="shared" si="6"/>
        <v>3361658558.492157</v>
      </c>
      <c r="X19" s="13">
        <f t="shared" si="6"/>
        <v>3304923542.6381826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6063867872.7408581</v>
      </c>
      <c r="E22" s="11">
        <v>5653927436.1530838</v>
      </c>
      <c r="F22" s="11">
        <v>5328055007.8651705</v>
      </c>
      <c r="G22" s="11">
        <v>5070977869.8755951</v>
      </c>
      <c r="H22" s="11">
        <v>4868485044.3437347</v>
      </c>
      <c r="I22" s="11">
        <v>4712763215.493021</v>
      </c>
      <c r="J22" s="11">
        <v>4577976716.5301895</v>
      </c>
      <c r="K22" s="11">
        <v>4455141595.7622776</v>
      </c>
      <c r="L22" s="11">
        <v>4336417313.3503571</v>
      </c>
      <c r="M22" s="11">
        <v>4222157782.5990705</v>
      </c>
      <c r="N22" s="11">
        <v>4109177784.5075688</v>
      </c>
      <c r="O22" s="11">
        <v>4005263410.2961111</v>
      </c>
      <c r="P22" s="11">
        <v>3914933859.997026</v>
      </c>
      <c r="Q22" s="11">
        <v>3825148791.6860828</v>
      </c>
      <c r="R22" s="11">
        <v>3738276701.505404</v>
      </c>
      <c r="S22" s="11">
        <v>3661178061.8140512</v>
      </c>
      <c r="T22" s="11">
        <v>3584297214.8685603</v>
      </c>
      <c r="U22" s="11">
        <v>3505728474.0808949</v>
      </c>
      <c r="V22" s="11">
        <v>3430236056.0446339</v>
      </c>
      <c r="W22" s="11">
        <v>3361658558.492157</v>
      </c>
      <c r="X22" s="11">
        <v>3304923542.6381826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360296743535.07898</v>
      </c>
      <c r="E35" s="11">
        <v>395291877553.01312</v>
      </c>
      <c r="F35" s="11">
        <v>418081273292.43091</v>
      </c>
      <c r="G35" s="11">
        <v>444543297475.87347</v>
      </c>
      <c r="H35" s="11">
        <v>483537975816.55731</v>
      </c>
      <c r="I35" s="11">
        <v>526721239442.12079</v>
      </c>
      <c r="J35" s="11">
        <v>564570833401.14233</v>
      </c>
      <c r="K35" s="11">
        <v>597128159226.65051</v>
      </c>
      <c r="L35" s="11">
        <v>563008901980.5686</v>
      </c>
      <c r="M35" s="11">
        <v>623423112601.10327</v>
      </c>
      <c r="N35" s="11">
        <v>678270476996.43591</v>
      </c>
      <c r="O35" s="11">
        <v>705221312675.9646</v>
      </c>
      <c r="P35" s="11">
        <v>755644767035.00574</v>
      </c>
      <c r="Q35" s="11">
        <v>776823799371.81628</v>
      </c>
      <c r="R35" s="11">
        <v>812705551125.35999</v>
      </c>
      <c r="S35" s="11">
        <v>844865558936.96997</v>
      </c>
      <c r="T35" s="11">
        <v>888618386577.05005</v>
      </c>
      <c r="U35" s="11">
        <v>933989779810.24292</v>
      </c>
      <c r="V35" s="11">
        <v>955456377040.3761</v>
      </c>
      <c r="W35" s="11">
        <v>958509056585.34985</v>
      </c>
      <c r="X35" s="11">
        <v>1017570882223.705</v>
      </c>
    </row>
    <row r="36" spans="1:24" ht="15.75">
      <c r="A36" s="25">
        <v>5</v>
      </c>
      <c r="B36" s="9" t="s">
        <v>9</v>
      </c>
      <c r="C36" s="10"/>
      <c r="D36" s="11">
        <v>42980364.999999993</v>
      </c>
      <c r="E36" s="11">
        <v>43372546</v>
      </c>
      <c r="F36" s="11">
        <v>43729283</v>
      </c>
      <c r="G36" s="11">
        <v>44057249</v>
      </c>
      <c r="H36" s="11">
        <v>44365820.000000007</v>
      </c>
      <c r="I36" s="11">
        <v>44662143</v>
      </c>
      <c r="J36" s="11">
        <v>44949627</v>
      </c>
      <c r="K36" s="11">
        <v>45227776</v>
      </c>
      <c r="L36" s="11">
        <v>45495222.000000007</v>
      </c>
      <c r="M36" s="11">
        <v>45749004</v>
      </c>
      <c r="N36" s="11">
        <v>45987624.000000007</v>
      </c>
      <c r="O36" s="11">
        <v>46210554.000000015</v>
      </c>
      <c r="P36" s="11">
        <v>46420867</v>
      </c>
      <c r="Q36" s="11">
        <v>46624837</v>
      </c>
      <c r="R36" s="11">
        <v>46830699.000000007</v>
      </c>
      <c r="S36" s="11">
        <v>47044125.999999993</v>
      </c>
      <c r="T36" s="11">
        <v>47267732.999999993</v>
      </c>
      <c r="U36" s="11">
        <v>47499360</v>
      </c>
      <c r="V36" s="11">
        <v>47733951</v>
      </c>
      <c r="W36" s="11">
        <v>47963923.000000007</v>
      </c>
      <c r="X36" s="11">
        <v>48183583.999999985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122580.72468317112</v>
      </c>
      <c r="E39" s="11">
        <f t="shared" si="8"/>
        <v>125170.08035482425</v>
      </c>
      <c r="F39" s="11">
        <f t="shared" si="8"/>
        <v>130146.46629155893</v>
      </c>
      <c r="G39" s="11">
        <f t="shared" si="8"/>
        <v>134741.59840784225</v>
      </c>
      <c r="H39" s="11">
        <f t="shared" si="8"/>
        <v>140366.53818982409</v>
      </c>
      <c r="I39" s="11">
        <f t="shared" si="8"/>
        <v>143598.06958999723</v>
      </c>
      <c r="J39" s="11">
        <f t="shared" si="8"/>
        <v>147984.16730629338</v>
      </c>
      <c r="K39" s="11">
        <f t="shared" si="8"/>
        <v>152679.58580932693</v>
      </c>
      <c r="L39" s="11">
        <f t="shared" si="8"/>
        <v>154778.48799175644</v>
      </c>
      <c r="M39" s="11">
        <f t="shared" si="8"/>
        <v>158125.15272790418</v>
      </c>
      <c r="N39" s="11">
        <f t="shared" si="8"/>
        <v>161766.42800705545</v>
      </c>
      <c r="O39" s="11">
        <f t="shared" si="8"/>
        <v>165253.84138783807</v>
      </c>
      <c r="P39" s="11">
        <f t="shared" si="8"/>
        <v>169107.28964492475</v>
      </c>
      <c r="Q39" s="11">
        <f t="shared" si="8"/>
        <v>171887.33591406472</v>
      </c>
      <c r="R39" s="11">
        <f t="shared" si="8"/>
        <v>175808.93019394661</v>
      </c>
      <c r="S39" s="11">
        <f t="shared" si="8"/>
        <v>179494.43366421465</v>
      </c>
      <c r="T39" s="11">
        <f t="shared" si="8"/>
        <v>181062.26537311322</v>
      </c>
      <c r="U39" s="11">
        <f t="shared" si="8"/>
        <v>185103.18517748936</v>
      </c>
      <c r="V39" s="11">
        <f t="shared" si="8"/>
        <v>188354.61060014844</v>
      </c>
      <c r="W39" s="11">
        <f t="shared" si="8"/>
        <v>191271.59058875384</v>
      </c>
      <c r="X39" s="11">
        <f t="shared" si="8"/>
        <v>195033.03298088958</v>
      </c>
    </row>
    <row r="40" spans="1:24" ht="15.75">
      <c r="B40" s="20" t="s">
        <v>5</v>
      </c>
      <c r="C40" s="7"/>
      <c r="D40" s="11">
        <f t="shared" ref="D40:X40" si="9">+D8/D36</f>
        <v>19581.369527921575</v>
      </c>
      <c r="E40" s="11">
        <f t="shared" si="9"/>
        <v>22053.05959692219</v>
      </c>
      <c r="F40" s="11">
        <f t="shared" si="9"/>
        <v>24425.614238945102</v>
      </c>
      <c r="G40" s="11">
        <f t="shared" si="9"/>
        <v>26939.944774850585</v>
      </c>
      <c r="H40" s="11">
        <f t="shared" si="9"/>
        <v>29787.495343112529</v>
      </c>
      <c r="I40" s="11">
        <f t="shared" si="9"/>
        <v>33029.375685887739</v>
      </c>
      <c r="J40" s="11">
        <f t="shared" si="9"/>
        <v>36474.275807075013</v>
      </c>
      <c r="K40" s="11">
        <f t="shared" si="9"/>
        <v>39663.704397993861</v>
      </c>
      <c r="L40" s="11">
        <f t="shared" si="9"/>
        <v>41626.867803618465</v>
      </c>
      <c r="M40" s="11">
        <f t="shared" si="9"/>
        <v>43817.510679970364</v>
      </c>
      <c r="N40" s="11">
        <f t="shared" si="9"/>
        <v>46401.829832941337</v>
      </c>
      <c r="O40" s="11">
        <f t="shared" si="9"/>
        <v>48879.515641703103</v>
      </c>
      <c r="P40" s="11">
        <f t="shared" si="9"/>
        <v>51559.808050937529</v>
      </c>
      <c r="Q40" s="11">
        <f t="shared" si="9"/>
        <v>54318.883586159434</v>
      </c>
      <c r="R40" s="11">
        <f t="shared" si="9"/>
        <v>57038.367018490731</v>
      </c>
      <c r="S40" s="11">
        <f t="shared" si="9"/>
        <v>59703.609712352096</v>
      </c>
      <c r="T40" s="11">
        <f t="shared" si="9"/>
        <v>62391.148125723499</v>
      </c>
      <c r="U40" s="11">
        <f t="shared" si="9"/>
        <v>65148.408139478626</v>
      </c>
      <c r="V40" s="11">
        <f t="shared" si="9"/>
        <v>67645.549321055543</v>
      </c>
      <c r="W40" s="11">
        <f t="shared" si="9"/>
        <v>69959.514454673568</v>
      </c>
      <c r="X40" s="11">
        <f t="shared" si="9"/>
        <v>72532.358174654291</v>
      </c>
    </row>
    <row r="41" spans="1:24" ht="15.75">
      <c r="B41" s="20" t="s">
        <v>38</v>
      </c>
      <c r="C41" s="7"/>
      <c r="D41" s="37">
        <f>+D9/D36</f>
        <v>95248.107901742493</v>
      </c>
      <c r="E41" s="37">
        <f t="shared" ref="E41:X41" si="10">+E9/E36</f>
        <v>95357.103374602375</v>
      </c>
      <c r="F41" s="37">
        <f t="shared" si="10"/>
        <v>97960.394404228427</v>
      </c>
      <c r="G41" s="37">
        <f t="shared" si="10"/>
        <v>100017.96179338673</v>
      </c>
      <c r="H41" s="37">
        <f t="shared" si="10"/>
        <v>102776.93778804212</v>
      </c>
      <c r="I41" s="37">
        <f t="shared" si="10"/>
        <v>102804.129182195</v>
      </c>
      <c r="J41" s="37">
        <f t="shared" si="10"/>
        <v>103762.38252625184</v>
      </c>
      <c r="K41" s="37">
        <f t="shared" si="10"/>
        <v>105249.80087547135</v>
      </c>
      <c r="L41" s="37">
        <f t="shared" si="10"/>
        <v>105340.81424225996</v>
      </c>
      <c r="M41" s="37">
        <f t="shared" si="10"/>
        <v>106452.40101586707</v>
      </c>
      <c r="N41" s="37">
        <f t="shared" si="10"/>
        <v>107387.98849718459</v>
      </c>
      <c r="O41" s="37">
        <f t="shared" si="10"/>
        <v>108359.18736353135</v>
      </c>
      <c r="P41" s="37">
        <f t="shared" si="10"/>
        <v>109487.34451623392</v>
      </c>
      <c r="Q41" s="37">
        <f t="shared" si="10"/>
        <v>109443.08096289886</v>
      </c>
      <c r="R41" s="37">
        <f t="shared" si="10"/>
        <v>110563.5132538203</v>
      </c>
      <c r="S41" s="37">
        <f t="shared" si="10"/>
        <v>111510.3865041214</v>
      </c>
      <c r="T41" s="37">
        <f t="shared" si="10"/>
        <v>110376.68896432416</v>
      </c>
      <c r="U41" s="37">
        <f t="shared" si="10"/>
        <v>111637.27928871699</v>
      </c>
      <c r="V41" s="37">
        <f t="shared" si="10"/>
        <v>112379.76779222566</v>
      </c>
      <c r="W41" s="37">
        <f t="shared" si="10"/>
        <v>112968.0457499286</v>
      </c>
      <c r="X41" s="37">
        <f t="shared" si="10"/>
        <v>114140.01369341352</v>
      </c>
    </row>
    <row r="42" spans="1:24" ht="15.75">
      <c r="B42" s="20" t="s">
        <v>10</v>
      </c>
      <c r="C42" s="9"/>
      <c r="D42" s="11">
        <f t="shared" ref="D42:X42" si="11">+D10/D36</f>
        <v>7751.2472535070456</v>
      </c>
      <c r="E42" s="11">
        <f t="shared" si="11"/>
        <v>7759.9173832996785</v>
      </c>
      <c r="F42" s="11">
        <f t="shared" si="11"/>
        <v>7760.457648385408</v>
      </c>
      <c r="G42" s="11">
        <f t="shared" si="11"/>
        <v>7783.6918396049387</v>
      </c>
      <c r="H42" s="11">
        <f t="shared" si="11"/>
        <v>7802.1050586694428</v>
      </c>
      <c r="I42" s="11">
        <f t="shared" si="11"/>
        <v>7764.5647219144685</v>
      </c>
      <c r="J42" s="11">
        <f t="shared" si="11"/>
        <v>7747.5089729665424</v>
      </c>
      <c r="K42" s="11">
        <f t="shared" si="11"/>
        <v>7766.0805358617272</v>
      </c>
      <c r="L42" s="11">
        <f t="shared" si="11"/>
        <v>7810.8059458780108</v>
      </c>
      <c r="M42" s="11">
        <f t="shared" si="11"/>
        <v>7855.2410320667368</v>
      </c>
      <c r="N42" s="11">
        <f t="shared" si="11"/>
        <v>7976.6096769295164</v>
      </c>
      <c r="O42" s="11">
        <f t="shared" si="11"/>
        <v>8015.1383826036299</v>
      </c>
      <c r="P42" s="11">
        <f t="shared" si="11"/>
        <v>8060.1370777533002</v>
      </c>
      <c r="Q42" s="11">
        <f t="shared" si="11"/>
        <v>8125.3713650064174</v>
      </c>
      <c r="R42" s="11">
        <f t="shared" si="11"/>
        <v>8207.0499216355893</v>
      </c>
      <c r="S42" s="11">
        <f t="shared" si="11"/>
        <v>8280.4374477411548</v>
      </c>
      <c r="T42" s="11">
        <f t="shared" si="11"/>
        <v>8294.4282830655484</v>
      </c>
      <c r="U42" s="11">
        <f t="shared" si="11"/>
        <v>8317.4977492937323</v>
      </c>
      <c r="V42" s="11">
        <f t="shared" si="11"/>
        <v>8329.2934868672291</v>
      </c>
      <c r="W42" s="11">
        <f t="shared" si="11"/>
        <v>8344.0303841516725</v>
      </c>
      <c r="X42" s="11">
        <f t="shared" si="11"/>
        <v>8360.661112821781</v>
      </c>
    </row>
    <row r="43" spans="1:24" ht="15.75">
      <c r="B43" s="26" t="s">
        <v>32</v>
      </c>
      <c r="C43" s="9"/>
      <c r="D43" s="11">
        <f t="shared" ref="D43:X43" si="12">+D11/D36</f>
        <v>7610.1626472515882</v>
      </c>
      <c r="E43" s="11">
        <f t="shared" si="12"/>
        <v>7629.5600960850179</v>
      </c>
      <c r="F43" s="11">
        <f t="shared" si="12"/>
        <v>7638.615837993384</v>
      </c>
      <c r="G43" s="11">
        <f t="shared" si="12"/>
        <v>7668.5921004025295</v>
      </c>
      <c r="H43" s="11">
        <f t="shared" si="12"/>
        <v>7692.3700183987175</v>
      </c>
      <c r="I43" s="11">
        <f t="shared" si="12"/>
        <v>7659.044410999405</v>
      </c>
      <c r="J43" s="11">
        <f t="shared" si="12"/>
        <v>7645.6621497096949</v>
      </c>
      <c r="K43" s="11">
        <f t="shared" si="12"/>
        <v>7667.5759886613023</v>
      </c>
      <c r="L43" s="11">
        <f t="shared" si="12"/>
        <v>7715.49006164405</v>
      </c>
      <c r="M43" s="11">
        <f t="shared" si="12"/>
        <v>7762.951421071074</v>
      </c>
      <c r="N43" s="11">
        <f t="shared" si="12"/>
        <v>7887.2556849836055</v>
      </c>
      <c r="O43" s="11">
        <f t="shared" si="12"/>
        <v>7928.4641693861022</v>
      </c>
      <c r="P43" s="11">
        <f t="shared" si="12"/>
        <v>7975.8014305970974</v>
      </c>
      <c r="Q43" s="11">
        <f t="shared" si="12"/>
        <v>8043.3303534381394</v>
      </c>
      <c r="R43" s="11">
        <f t="shared" si="12"/>
        <v>8127.2245766945398</v>
      </c>
      <c r="S43" s="11">
        <f t="shared" si="12"/>
        <v>8202.6131076351448</v>
      </c>
      <c r="T43" s="11">
        <f t="shared" si="12"/>
        <v>8218.5985999523655</v>
      </c>
      <c r="U43" s="11">
        <f t="shared" si="12"/>
        <v>8243.6919448769804</v>
      </c>
      <c r="V43" s="11">
        <f t="shared" si="12"/>
        <v>8257.4319295441273</v>
      </c>
      <c r="W43" s="11">
        <f t="shared" si="12"/>
        <v>8273.9431529947851</v>
      </c>
      <c r="X43" s="11">
        <f t="shared" si="12"/>
        <v>8292.0708738175963</v>
      </c>
    </row>
    <row r="44" spans="1:24" ht="15.75">
      <c r="B44" s="26" t="s">
        <v>33</v>
      </c>
      <c r="C44" s="9"/>
      <c r="D44" s="11">
        <f t="shared" ref="D44:X44" si="13">+D12/D36</f>
        <v>141.0846062554578</v>
      </c>
      <c r="E44" s="11">
        <f t="shared" si="13"/>
        <v>130.35728721466072</v>
      </c>
      <c r="F44" s="11">
        <f t="shared" si="13"/>
        <v>121.84181039202427</v>
      </c>
      <c r="G44" s="11">
        <f t="shared" si="13"/>
        <v>115.09973920240901</v>
      </c>
      <c r="H44" s="11">
        <f t="shared" si="13"/>
        <v>109.73504027072494</v>
      </c>
      <c r="I44" s="11">
        <f t="shared" si="13"/>
        <v>105.52031091506336</v>
      </c>
      <c r="J44" s="11">
        <f t="shared" si="13"/>
        <v>101.84682325684682</v>
      </c>
      <c r="K44" s="11">
        <f t="shared" si="13"/>
        <v>98.504547200425634</v>
      </c>
      <c r="L44" s="11">
        <f t="shared" si="13"/>
        <v>95.315884233961015</v>
      </c>
      <c r="M44" s="11">
        <f t="shared" si="13"/>
        <v>92.289610995663878</v>
      </c>
      <c r="N44" s="11">
        <f t="shared" si="13"/>
        <v>89.353991945910664</v>
      </c>
      <c r="O44" s="11">
        <f t="shared" si="13"/>
        <v>86.674213217528404</v>
      </c>
      <c r="P44" s="11">
        <f t="shared" si="13"/>
        <v>84.335647156202967</v>
      </c>
      <c r="Q44" s="11">
        <f t="shared" si="13"/>
        <v>82.041011568278151</v>
      </c>
      <c r="R44" s="11">
        <f t="shared" si="13"/>
        <v>79.825344941048257</v>
      </c>
      <c r="S44" s="11">
        <f t="shared" si="13"/>
        <v>77.824340106011363</v>
      </c>
      <c r="T44" s="11">
        <f t="shared" si="13"/>
        <v>75.829683113183378</v>
      </c>
      <c r="U44" s="11">
        <f t="shared" si="13"/>
        <v>73.805804416752039</v>
      </c>
      <c r="V44" s="11">
        <f t="shared" si="13"/>
        <v>71.861557323101835</v>
      </c>
      <c r="W44" s="11">
        <f t="shared" si="13"/>
        <v>70.087231156887569</v>
      </c>
      <c r="X44" s="11">
        <f t="shared" si="13"/>
        <v>68.590239004184156</v>
      </c>
    </row>
    <row r="45" spans="1:24" ht="15.75">
      <c r="B45" s="10" t="s">
        <v>31</v>
      </c>
      <c r="C45" s="9"/>
      <c r="D45" s="11">
        <f t="shared" ref="D45:X45" si="14">+D13/D36</f>
        <v>5128.6417766833929</v>
      </c>
      <c r="E45" s="11">
        <f t="shared" si="14"/>
        <v>5040.2848987319394</v>
      </c>
      <c r="F45" s="11">
        <f t="shared" si="14"/>
        <v>4941.3330484362759</v>
      </c>
      <c r="G45" s="11">
        <f t="shared" si="14"/>
        <v>4863.2188627932337</v>
      </c>
      <c r="H45" s="11">
        <f t="shared" si="14"/>
        <v>4779.230757160999</v>
      </c>
      <c r="I45" s="11">
        <f t="shared" si="14"/>
        <v>4638.7997950900808</v>
      </c>
      <c r="J45" s="11">
        <f t="shared" si="14"/>
        <v>4519.1093584609698</v>
      </c>
      <c r="K45" s="11">
        <f t="shared" si="14"/>
        <v>4435.3992264398794</v>
      </c>
      <c r="L45" s="11">
        <f t="shared" si="14"/>
        <v>4378.1956216724748</v>
      </c>
      <c r="M45" s="11">
        <f t="shared" si="14"/>
        <v>4320.7401707979707</v>
      </c>
      <c r="N45" s="11">
        <f t="shared" si="14"/>
        <v>4340.1161091423783</v>
      </c>
      <c r="O45" s="11">
        <f t="shared" si="14"/>
        <v>4257.8824289885124</v>
      </c>
      <c r="P45" s="11">
        <f t="shared" si="14"/>
        <v>4181.9319545528906</v>
      </c>
      <c r="Q45" s="11">
        <f t="shared" si="14"/>
        <v>4126.7524788697247</v>
      </c>
      <c r="R45" s="11">
        <f t="shared" si="14"/>
        <v>4089.1704012420291</v>
      </c>
      <c r="S45" s="11">
        <f t="shared" si="14"/>
        <v>4044.8146553254819</v>
      </c>
      <c r="T45" s="11">
        <f t="shared" si="14"/>
        <v>3976.4559034135932</v>
      </c>
      <c r="U45" s="11">
        <f t="shared" si="14"/>
        <v>3918.7296215377046</v>
      </c>
      <c r="V45" s="11">
        <f t="shared" si="14"/>
        <v>3850.7274345074043</v>
      </c>
      <c r="W45" s="11">
        <f t="shared" si="14"/>
        <v>3785.8638419593494</v>
      </c>
      <c r="X45" s="11">
        <f t="shared" si="14"/>
        <v>3722.415686954977</v>
      </c>
    </row>
    <row r="46" spans="1:24" ht="15.75">
      <c r="B46" s="10" t="s">
        <v>11</v>
      </c>
      <c r="C46" s="9"/>
      <c r="D46" s="11">
        <f t="shared" ref="D46:X46" si="15">+D16/D36</f>
        <v>2481.5208705681948</v>
      </c>
      <c r="E46" s="11">
        <f t="shared" si="15"/>
        <v>2589.2751973530781</v>
      </c>
      <c r="F46" s="11">
        <f t="shared" si="15"/>
        <v>2697.2827895571072</v>
      </c>
      <c r="G46" s="11">
        <f t="shared" si="15"/>
        <v>2805.3732376092958</v>
      </c>
      <c r="H46" s="11">
        <f t="shared" si="15"/>
        <v>2913.1392612377185</v>
      </c>
      <c r="I46" s="11">
        <f t="shared" si="15"/>
        <v>3020.2446159093242</v>
      </c>
      <c r="J46" s="11">
        <f t="shared" si="15"/>
        <v>3126.552791248725</v>
      </c>
      <c r="K46" s="11">
        <f t="shared" si="15"/>
        <v>3232.1767622214225</v>
      </c>
      <c r="L46" s="11">
        <f t="shared" si="15"/>
        <v>3337.2944399715748</v>
      </c>
      <c r="M46" s="11">
        <f t="shared" si="15"/>
        <v>3442.2112502731025</v>
      </c>
      <c r="N46" s="11">
        <f t="shared" si="15"/>
        <v>3547.1395758412282</v>
      </c>
      <c r="O46" s="11">
        <f t="shared" si="15"/>
        <v>3670.5817403975898</v>
      </c>
      <c r="P46" s="11">
        <f t="shared" si="15"/>
        <v>3793.8694760442072</v>
      </c>
      <c r="Q46" s="11">
        <f t="shared" si="15"/>
        <v>3916.5778745684147</v>
      </c>
      <c r="R46" s="11">
        <f t="shared" si="15"/>
        <v>4038.0541754525107</v>
      </c>
      <c r="S46" s="11">
        <f t="shared" si="15"/>
        <v>4157.7984523096629</v>
      </c>
      <c r="T46" s="11">
        <f t="shared" si="15"/>
        <v>4242.1426965387727</v>
      </c>
      <c r="U46" s="11">
        <f t="shared" si="15"/>
        <v>4324.9623233392767</v>
      </c>
      <c r="V46" s="11">
        <f t="shared" si="15"/>
        <v>4406.7044950367235</v>
      </c>
      <c r="W46" s="11">
        <f t="shared" si="15"/>
        <v>4488.0793110354343</v>
      </c>
      <c r="X46" s="11">
        <f t="shared" si="15"/>
        <v>4569.6551868626211</v>
      </c>
    </row>
    <row r="47" spans="1:24" ht="15.75">
      <c r="B47" s="10" t="s">
        <v>12</v>
      </c>
      <c r="C47" s="9"/>
      <c r="D47" s="11">
        <f t="shared" ref="D47:X47" si="16">+D19/D36</f>
        <v>141.0846062554578</v>
      </c>
      <c r="E47" s="11">
        <f t="shared" si="16"/>
        <v>130.35728721466072</v>
      </c>
      <c r="F47" s="11">
        <f t="shared" si="16"/>
        <v>121.84181039202427</v>
      </c>
      <c r="G47" s="11">
        <f t="shared" si="16"/>
        <v>115.09973920240901</v>
      </c>
      <c r="H47" s="11">
        <f t="shared" si="16"/>
        <v>109.73504027072494</v>
      </c>
      <c r="I47" s="11">
        <f t="shared" si="16"/>
        <v>105.52031091506336</v>
      </c>
      <c r="J47" s="11">
        <f t="shared" si="16"/>
        <v>101.84682325684682</v>
      </c>
      <c r="K47" s="11">
        <f t="shared" si="16"/>
        <v>98.504547200425634</v>
      </c>
      <c r="L47" s="11">
        <f t="shared" si="16"/>
        <v>95.315884233961015</v>
      </c>
      <c r="M47" s="11">
        <f t="shared" si="16"/>
        <v>92.289610995663878</v>
      </c>
      <c r="N47" s="11">
        <f t="shared" si="16"/>
        <v>89.353991945910664</v>
      </c>
      <c r="O47" s="11">
        <f t="shared" si="16"/>
        <v>86.674213217528404</v>
      </c>
      <c r="P47" s="11">
        <f t="shared" si="16"/>
        <v>84.335647156202967</v>
      </c>
      <c r="Q47" s="11">
        <f t="shared" si="16"/>
        <v>82.041011568278151</v>
      </c>
      <c r="R47" s="11">
        <f t="shared" si="16"/>
        <v>79.825344941048257</v>
      </c>
      <c r="S47" s="11">
        <f t="shared" si="16"/>
        <v>77.824340106011363</v>
      </c>
      <c r="T47" s="11">
        <f t="shared" si="16"/>
        <v>75.829683113183378</v>
      </c>
      <c r="U47" s="11">
        <f t="shared" si="16"/>
        <v>73.805804416752039</v>
      </c>
      <c r="V47" s="11">
        <f t="shared" si="16"/>
        <v>71.861557323101835</v>
      </c>
      <c r="W47" s="11">
        <f t="shared" si="16"/>
        <v>70.087231156887569</v>
      </c>
      <c r="X47" s="11">
        <f t="shared" si="16"/>
        <v>68.590239004184156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8382.8218661027895</v>
      </c>
      <c r="E50" s="11">
        <f t="shared" ref="E50:X50" si="18">+E35/E36</f>
        <v>9113.8730374051156</v>
      </c>
      <c r="F50" s="11">
        <f t="shared" si="18"/>
        <v>9560.6706675805981</v>
      </c>
      <c r="G50" s="11">
        <f t="shared" si="18"/>
        <v>10090.128357217072</v>
      </c>
      <c r="H50" s="11">
        <f t="shared" si="18"/>
        <v>10898.885128609303</v>
      </c>
      <c r="I50" s="11">
        <f t="shared" si="18"/>
        <v>11793.460950633757</v>
      </c>
      <c r="J50" s="11">
        <f t="shared" si="18"/>
        <v>12560.078271642662</v>
      </c>
      <c r="K50" s="11">
        <f t="shared" si="18"/>
        <v>13202.68675662165</v>
      </c>
      <c r="L50" s="11">
        <f t="shared" si="18"/>
        <v>12375.12154530356</v>
      </c>
      <c r="M50" s="11">
        <f t="shared" si="18"/>
        <v>13627.031368838178</v>
      </c>
      <c r="N50" s="11">
        <f t="shared" si="18"/>
        <v>14748.978485960391</v>
      </c>
      <c r="O50" s="11">
        <f t="shared" si="18"/>
        <v>15261.044320653771</v>
      </c>
      <c r="P50" s="11">
        <f t="shared" si="18"/>
        <v>16278.126968955701</v>
      </c>
      <c r="Q50" s="11">
        <f t="shared" si="18"/>
        <v>16661.158501676182</v>
      </c>
      <c r="R50" s="11">
        <f t="shared" si="18"/>
        <v>17354.119594186708</v>
      </c>
      <c r="S50" s="11">
        <f t="shared" si="18"/>
        <v>17959.002127852691</v>
      </c>
      <c r="T50" s="11">
        <f t="shared" si="18"/>
        <v>18799.682789463379</v>
      </c>
      <c r="U50" s="11">
        <f t="shared" si="18"/>
        <v>19663.207668697913</v>
      </c>
      <c r="V50" s="11">
        <f t="shared" si="18"/>
        <v>20016.285202127434</v>
      </c>
      <c r="W50" s="11">
        <f t="shared" si="18"/>
        <v>19983.958705490993</v>
      </c>
      <c r="X50" s="11">
        <f t="shared" si="18"/>
        <v>21118.621691232129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2.1123677302004262</v>
      </c>
      <c r="F53" s="32">
        <f>IFERROR(((F39/$D39)-1)*100,0)</f>
        <v>6.1720483607375032</v>
      </c>
      <c r="G53" s="32">
        <f>IFERROR(((G39/$D39)-1)*100,0)</f>
        <v>9.9207063395185369</v>
      </c>
      <c r="H53" s="32">
        <f t="shared" ref="H53:X53" si="19">IFERROR(((H39/$D39)-1)*100,0)</f>
        <v>14.509470026893023</v>
      </c>
      <c r="I53" s="32">
        <f t="shared" si="19"/>
        <v>17.145717616818381</v>
      </c>
      <c r="J53" s="32">
        <f t="shared" si="19"/>
        <v>20.723847643078798</v>
      </c>
      <c r="K53" s="32">
        <f t="shared" si="19"/>
        <v>24.554318147450171</v>
      </c>
      <c r="L53" s="32">
        <f t="shared" si="19"/>
        <v>26.26657934337182</v>
      </c>
      <c r="M53" s="32">
        <f t="shared" si="19"/>
        <v>28.996751435923663</v>
      </c>
      <c r="N53" s="32">
        <f t="shared" si="19"/>
        <v>31.96726355237811</v>
      </c>
      <c r="O53" s="32">
        <f t="shared" si="19"/>
        <v>34.812256833170331</v>
      </c>
      <c r="P53" s="32">
        <f t="shared" si="19"/>
        <v>37.955857319336907</v>
      </c>
      <c r="Q53" s="32">
        <f t="shared" si="19"/>
        <v>40.223788330778909</v>
      </c>
      <c r="R53" s="32">
        <f t="shared" si="19"/>
        <v>43.422981588950485</v>
      </c>
      <c r="S53" s="32">
        <f t="shared" si="19"/>
        <v>46.429574574751321</v>
      </c>
      <c r="T53" s="32">
        <f t="shared" si="19"/>
        <v>47.708594349639142</v>
      </c>
      <c r="U53" s="32">
        <f t="shared" si="19"/>
        <v>51.005132051484622</v>
      </c>
      <c r="V53" s="32">
        <f t="shared" si="19"/>
        <v>53.657608965014788</v>
      </c>
      <c r="W53" s="32">
        <f t="shared" si="19"/>
        <v>56.037248990919977</v>
      </c>
      <c r="X53" s="32">
        <f t="shared" si="19"/>
        <v>59.105792109634422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12.622661890304299</v>
      </c>
      <c r="F54" s="32">
        <f t="shared" ref="F54:I54" si="21">IFERROR(((F40/$D40)-1)*100,0)</f>
        <v>24.739049554812766</v>
      </c>
      <c r="G54" s="32">
        <f t="shared" si="21"/>
        <v>37.579471836411791</v>
      </c>
      <c r="H54" s="32">
        <f t="shared" si="21"/>
        <v>52.121613866883919</v>
      </c>
      <c r="I54" s="32">
        <f t="shared" si="21"/>
        <v>68.677556688720401</v>
      </c>
      <c r="J54" s="32">
        <f t="shared" ref="J54:X54" si="22">IFERROR(((J40/$D40)-1)*100,0)</f>
        <v>86.270300221163836</v>
      </c>
      <c r="K54" s="32">
        <f t="shared" si="22"/>
        <v>102.55837744870892</v>
      </c>
      <c r="L54" s="32">
        <f t="shared" si="22"/>
        <v>112.58404701602535</v>
      </c>
      <c r="M54" s="32">
        <f t="shared" si="22"/>
        <v>123.7714303766642</v>
      </c>
      <c r="N54" s="32">
        <f t="shared" si="22"/>
        <v>136.96927718347678</v>
      </c>
      <c r="O54" s="32">
        <f t="shared" si="22"/>
        <v>149.62255868775958</v>
      </c>
      <c r="P54" s="32">
        <f t="shared" si="22"/>
        <v>163.31053084625711</v>
      </c>
      <c r="Q54" s="32">
        <f t="shared" si="22"/>
        <v>177.40084016444686</v>
      </c>
      <c r="R54" s="32">
        <f t="shared" si="22"/>
        <v>191.28895676657481</v>
      </c>
      <c r="S54" s="32">
        <f t="shared" si="22"/>
        <v>204.90007160744906</v>
      </c>
      <c r="T54" s="32">
        <f t="shared" si="22"/>
        <v>218.62504834893372</v>
      </c>
      <c r="U54" s="32">
        <f t="shared" si="22"/>
        <v>232.70608598944955</v>
      </c>
      <c r="V54" s="32">
        <f t="shared" si="22"/>
        <v>245.45872404173787</v>
      </c>
      <c r="W54" s="32">
        <f t="shared" si="22"/>
        <v>257.27590123314161</v>
      </c>
      <c r="X54" s="39">
        <f t="shared" si="22"/>
        <v>270.41514420750065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0.11443321579922561</v>
      </c>
      <c r="F55" s="32">
        <f t="shared" ref="F55:I55" si="23">IFERROR(((F41/$D41)-1)*100,0)</f>
        <v>2.8476014508171721</v>
      </c>
      <c r="G55" s="32">
        <f t="shared" si="23"/>
        <v>5.0078200992347277</v>
      </c>
      <c r="H55" s="32">
        <f t="shared" si="23"/>
        <v>7.9044403633364846</v>
      </c>
      <c r="I55" s="32">
        <f t="shared" si="23"/>
        <v>7.9329883258649758</v>
      </c>
      <c r="J55" s="32">
        <f t="shared" ref="J55:X55" si="24">IFERROR(((J41/$D41)-1)*100,0)</f>
        <v>8.9390485670252104</v>
      </c>
      <c r="K55" s="32">
        <f t="shared" si="24"/>
        <v>10.500673655424798</v>
      </c>
      <c r="L55" s="32">
        <f t="shared" si="24"/>
        <v>10.596227644678313</v>
      </c>
      <c r="M55" s="32">
        <f t="shared" si="24"/>
        <v>11.763271062227165</v>
      </c>
      <c r="N55" s="32">
        <f t="shared" si="24"/>
        <v>12.745534649323996</v>
      </c>
      <c r="O55" s="32">
        <f t="shared" si="24"/>
        <v>13.765186259987638</v>
      </c>
      <c r="P55" s="32">
        <f t="shared" si="24"/>
        <v>14.949626746581202</v>
      </c>
      <c r="Q55" s="32">
        <f t="shared" si="24"/>
        <v>14.903154901302429</v>
      </c>
      <c r="R55" s="32">
        <f t="shared" si="24"/>
        <v>16.079485135680716</v>
      </c>
      <c r="S55" s="32">
        <f t="shared" si="24"/>
        <v>17.073597534509567</v>
      </c>
      <c r="T55" s="32">
        <f t="shared" si="24"/>
        <v>15.883340253003485</v>
      </c>
      <c r="U55" s="32">
        <f t="shared" si="24"/>
        <v>17.206820952161593</v>
      </c>
      <c r="V55" s="32">
        <f t="shared" si="24"/>
        <v>17.98635192644047</v>
      </c>
      <c r="W55" s="32">
        <f t="shared" si="24"/>
        <v>18.603978849076896</v>
      </c>
      <c r="X55" s="32">
        <f t="shared" si="24"/>
        <v>19.834415830243923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0.11185464105418763</v>
      </c>
      <c r="F56" s="32">
        <f t="shared" ref="F56:I56" si="25">IFERROR(((F42/$D42)-1)*100,0)</f>
        <v>0.11882468172068616</v>
      </c>
      <c r="G56" s="32">
        <f t="shared" si="25"/>
        <v>0.4185724572676186</v>
      </c>
      <c r="H56" s="32">
        <f t="shared" si="25"/>
        <v>0.65612415007645364</v>
      </c>
      <c r="I56" s="32">
        <f t="shared" si="25"/>
        <v>0.17181065152318542</v>
      </c>
      <c r="J56" s="32">
        <f t="shared" ref="J56:X56" si="26">IFERROR(((J42/$D42)-1)*100,0)</f>
        <v>-4.8228116304915858E-2</v>
      </c>
      <c r="K56" s="32">
        <f t="shared" si="26"/>
        <v>0.19136639394350397</v>
      </c>
      <c r="L56" s="32">
        <f t="shared" si="26"/>
        <v>0.76837559715332571</v>
      </c>
      <c r="M56" s="32">
        <f t="shared" si="26"/>
        <v>1.3416392892465101</v>
      </c>
      <c r="N56" s="32">
        <f t="shared" si="26"/>
        <v>2.9074343270433678</v>
      </c>
      <c r="O56" s="32">
        <f t="shared" si="26"/>
        <v>3.4044989208309229</v>
      </c>
      <c r="P56" s="32">
        <f t="shared" si="26"/>
        <v>3.9850338164157728</v>
      </c>
      <c r="Q56" s="32">
        <f t="shared" si="26"/>
        <v>4.826631111916857</v>
      </c>
      <c r="R56" s="32">
        <f t="shared" si="26"/>
        <v>5.8803783858438541</v>
      </c>
      <c r="S56" s="32">
        <f t="shared" si="26"/>
        <v>6.8271618350798535</v>
      </c>
      <c r="T56" s="32">
        <f t="shared" si="26"/>
        <v>7.0076596938994706</v>
      </c>
      <c r="U56" s="32">
        <f t="shared" si="26"/>
        <v>7.3052823276987811</v>
      </c>
      <c r="V56" s="32">
        <f t="shared" si="26"/>
        <v>7.457460902161861</v>
      </c>
      <c r="W56" s="32">
        <f t="shared" si="26"/>
        <v>7.6475838179000499</v>
      </c>
      <c r="X56" s="32">
        <f t="shared" si="26"/>
        <v>7.8621393355631453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0.25488875511006093</v>
      </c>
      <c r="F57" s="32">
        <f t="shared" ref="F57:I57" si="27">IFERROR(((F43/$D43)-1)*100,0)</f>
        <v>0.37388413442216439</v>
      </c>
      <c r="G57" s="32">
        <f t="shared" si="27"/>
        <v>0.76778192345261509</v>
      </c>
      <c r="H57" s="32">
        <f t="shared" si="27"/>
        <v>1.080231460976977</v>
      </c>
      <c r="I57" s="32">
        <f t="shared" si="27"/>
        <v>0.64232219485440556</v>
      </c>
      <c r="J57" s="32">
        <f t="shared" ref="J57:X57" si="28">IFERROR(((J43/$D43)-1)*100,0)</f>
        <v>0.46647495071510114</v>
      </c>
      <c r="K57" s="32">
        <f t="shared" si="28"/>
        <v>0.75442988633691588</v>
      </c>
      <c r="L57" s="32">
        <f t="shared" si="28"/>
        <v>1.3840363113724052</v>
      </c>
      <c r="M57" s="32">
        <f t="shared" si="28"/>
        <v>2.0076939337776878</v>
      </c>
      <c r="N57" s="32">
        <f t="shared" si="28"/>
        <v>3.6410921891674608</v>
      </c>
      <c r="O57" s="32">
        <f t="shared" si="28"/>
        <v>4.1825850101833151</v>
      </c>
      <c r="P57" s="32">
        <f t="shared" si="28"/>
        <v>4.8046119418690747</v>
      </c>
      <c r="Q57" s="32">
        <f t="shared" si="28"/>
        <v>5.6919638418370777</v>
      </c>
      <c r="R57" s="32">
        <f t="shared" si="28"/>
        <v>6.794361085432099</v>
      </c>
      <c r="S57" s="32">
        <f t="shared" si="28"/>
        <v>7.7849907793694717</v>
      </c>
      <c r="T57" s="32">
        <f t="shared" si="28"/>
        <v>7.9950453216727668</v>
      </c>
      <c r="U57" s="32">
        <f t="shared" si="28"/>
        <v>8.3247799947375754</v>
      </c>
      <c r="V57" s="32">
        <f t="shared" si="28"/>
        <v>8.5053278398235186</v>
      </c>
      <c r="W57" s="32">
        <f t="shared" si="28"/>
        <v>8.7222906593582561</v>
      </c>
      <c r="X57" s="32">
        <f t="shared" si="28"/>
        <v>8.9604947774970292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-7.6034652720180063</v>
      </c>
      <c r="F58" s="32">
        <f t="shared" ref="F58:I58" si="29">IFERROR(((F44/$D44)-1)*100,0)</f>
        <v>-13.639188834387184</v>
      </c>
      <c r="G58" s="32">
        <f t="shared" si="29"/>
        <v>-18.417932149166393</v>
      </c>
      <c r="H58" s="32">
        <f t="shared" si="29"/>
        <v>-22.220401514229781</v>
      </c>
      <c r="I58" s="32">
        <f t="shared" si="29"/>
        <v>-25.20777871116513</v>
      </c>
      <c r="J58" s="32">
        <f t="shared" ref="J58:X58" si="30">IFERROR(((J44/$D44)-1)*100,0)</f>
        <v>-27.811526742729299</v>
      </c>
      <c r="K58" s="32">
        <f t="shared" si="30"/>
        <v>-30.180513796050647</v>
      </c>
      <c r="L58" s="32">
        <f t="shared" si="30"/>
        <v>-32.440620728405115</v>
      </c>
      <c r="M58" s="32">
        <f t="shared" si="30"/>
        <v>-34.585626706461682</v>
      </c>
      <c r="N58" s="32">
        <f t="shared" si="30"/>
        <v>-36.666377489745415</v>
      </c>
      <c r="O58" s="32">
        <f t="shared" si="30"/>
        <v>-38.565790047576186</v>
      </c>
      <c r="P58" s="32">
        <f t="shared" si="30"/>
        <v>-40.223352926612797</v>
      </c>
      <c r="Q58" s="32">
        <f t="shared" si="30"/>
        <v>-41.849778125524992</v>
      </c>
      <c r="R58" s="32">
        <f t="shared" si="30"/>
        <v>-43.420230555479009</v>
      </c>
      <c r="S58" s="32">
        <f t="shared" si="30"/>
        <v>-44.838531877037603</v>
      </c>
      <c r="T58" s="32">
        <f t="shared" si="30"/>
        <v>-46.252333882634389</v>
      </c>
      <c r="U58" s="32">
        <f t="shared" si="30"/>
        <v>-47.686848072486363</v>
      </c>
      <c r="V58" s="32">
        <f t="shared" si="30"/>
        <v>-49.064919816280884</v>
      </c>
      <c r="W58" s="32">
        <f t="shared" si="30"/>
        <v>-50.322552532781174</v>
      </c>
      <c r="X58" s="32">
        <f t="shared" si="30"/>
        <v>-51.383612411980792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-1.7228124286854052</v>
      </c>
      <c r="F59" s="32">
        <f t="shared" ref="F59:I59" si="31">IFERROR(((F45/$D45)-1)*100,0)</f>
        <v>-3.6522092281564333</v>
      </c>
      <c r="G59" s="32">
        <f t="shared" si="31"/>
        <v>-5.1753061618938778</v>
      </c>
      <c r="H59" s="32">
        <f t="shared" si="31"/>
        <v>-6.8129347834535618</v>
      </c>
      <c r="I59" s="32">
        <f t="shared" si="31"/>
        <v>-9.5511053983201926</v>
      </c>
      <c r="J59" s="32">
        <f t="shared" ref="J59:X59" si="32">IFERROR(((J45/$D45)-1)*100,0)</f>
        <v>-11.884870200792175</v>
      </c>
      <c r="K59" s="32">
        <f t="shared" si="32"/>
        <v>-13.51707879843037</v>
      </c>
      <c r="L59" s="32">
        <f t="shared" si="32"/>
        <v>-14.632454121141979</v>
      </c>
      <c r="M59" s="32">
        <f t="shared" si="32"/>
        <v>-15.752740024823463</v>
      </c>
      <c r="N59" s="32">
        <f t="shared" si="32"/>
        <v>-15.374941395320874</v>
      </c>
      <c r="O59" s="32">
        <f t="shared" si="32"/>
        <v>-16.978361632774941</v>
      </c>
      <c r="P59" s="32">
        <f t="shared" si="32"/>
        <v>-18.459269790192355</v>
      </c>
      <c r="Q59" s="32">
        <f t="shared" si="32"/>
        <v>-19.535177956249715</v>
      </c>
      <c r="R59" s="32">
        <f t="shared" si="32"/>
        <v>-20.26796607568042</v>
      </c>
      <c r="S59" s="32">
        <f t="shared" si="32"/>
        <v>-21.132829481001568</v>
      </c>
      <c r="T59" s="32">
        <f t="shared" si="32"/>
        <v>-22.465711653093834</v>
      </c>
      <c r="U59" s="32">
        <f t="shared" si="32"/>
        <v>-23.591278311664777</v>
      </c>
      <c r="V59" s="32">
        <f t="shared" si="32"/>
        <v>-24.91720806054024</v>
      </c>
      <c r="W59" s="32">
        <f t="shared" si="32"/>
        <v>-26.181940427751915</v>
      </c>
      <c r="X59" s="32">
        <f t="shared" si="32"/>
        <v>-27.419074112791687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4.3422696163023078</v>
      </c>
      <c r="F60" s="32">
        <f t="shared" ref="F60:I60" si="33">IFERROR(((F46/$D46)-1)*100,0)</f>
        <v>8.6947452889851959</v>
      </c>
      <c r="G60" s="32">
        <f t="shared" si="33"/>
        <v>13.050559875684154</v>
      </c>
      <c r="H60" s="32">
        <f t="shared" si="33"/>
        <v>17.393300849841165</v>
      </c>
      <c r="I60" s="32">
        <f t="shared" si="33"/>
        <v>21.709418273712821</v>
      </c>
      <c r="J60" s="32">
        <f t="shared" ref="J60:X60" si="34">IFERROR(((J46/$D46)-1)*100,0)</f>
        <v>25.993411070237627</v>
      </c>
      <c r="K60" s="32">
        <f t="shared" si="34"/>
        <v>30.249831889640721</v>
      </c>
      <c r="L60" s="32">
        <f t="shared" si="34"/>
        <v>34.485850171690615</v>
      </c>
      <c r="M60" s="32">
        <f t="shared" si="34"/>
        <v>38.713773923849295</v>
      </c>
      <c r="N60" s="32">
        <f t="shared" si="34"/>
        <v>42.94216171669909</v>
      </c>
      <c r="O60" s="32">
        <f t="shared" si="34"/>
        <v>47.916617745678479</v>
      </c>
      <c r="P60" s="32">
        <f t="shared" si="34"/>
        <v>52.884850618867588</v>
      </c>
      <c r="Q60" s="32">
        <f t="shared" si="34"/>
        <v>57.829737441282703</v>
      </c>
      <c r="R60" s="32">
        <f t="shared" si="34"/>
        <v>62.724973355872507</v>
      </c>
      <c r="S60" s="32">
        <f t="shared" si="34"/>
        <v>67.550412395187735</v>
      </c>
      <c r="T60" s="32">
        <f t="shared" si="34"/>
        <v>70.94930559932979</v>
      </c>
      <c r="U60" s="32">
        <f t="shared" si="34"/>
        <v>74.286759971879192</v>
      </c>
      <c r="V60" s="32">
        <f t="shared" si="34"/>
        <v>77.58079520111869</v>
      </c>
      <c r="W60" s="32">
        <f t="shared" si="34"/>
        <v>80.860026778972724</v>
      </c>
      <c r="X60" s="32">
        <f t="shared" si="34"/>
        <v>84.14736063921579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-7.6034652720180063</v>
      </c>
      <c r="F61" s="32">
        <f t="shared" ref="F61:I61" si="36">IFERROR(((F47/$D47)-1)*100,0)</f>
        <v>-13.639188834387184</v>
      </c>
      <c r="G61" s="32">
        <f t="shared" si="36"/>
        <v>-18.417932149166393</v>
      </c>
      <c r="H61" s="32">
        <f t="shared" si="36"/>
        <v>-22.220401514229781</v>
      </c>
      <c r="I61" s="32">
        <f t="shared" si="36"/>
        <v>-25.20777871116513</v>
      </c>
      <c r="J61" s="32">
        <f t="shared" ref="J61:X61" si="37">IFERROR(((J47/$D47)-1)*100,0)</f>
        <v>-27.811526742729299</v>
      </c>
      <c r="K61" s="32">
        <f t="shared" si="37"/>
        <v>-30.180513796050647</v>
      </c>
      <c r="L61" s="32">
        <f t="shared" si="37"/>
        <v>-32.440620728405115</v>
      </c>
      <c r="M61" s="32">
        <f t="shared" si="37"/>
        <v>-34.585626706461682</v>
      </c>
      <c r="N61" s="32">
        <f t="shared" si="37"/>
        <v>-36.666377489745415</v>
      </c>
      <c r="O61" s="32">
        <f t="shared" si="37"/>
        <v>-38.565790047576186</v>
      </c>
      <c r="P61" s="32">
        <f t="shared" si="37"/>
        <v>-40.223352926612797</v>
      </c>
      <c r="Q61" s="32">
        <f t="shared" si="37"/>
        <v>-41.849778125524992</v>
      </c>
      <c r="R61" s="32">
        <f t="shared" si="37"/>
        <v>-43.420230555479009</v>
      </c>
      <c r="S61" s="32">
        <f t="shared" si="37"/>
        <v>-44.838531877037603</v>
      </c>
      <c r="T61" s="32">
        <f t="shared" si="37"/>
        <v>-46.252333882634389</v>
      </c>
      <c r="U61" s="32">
        <f t="shared" si="37"/>
        <v>-47.686848072486363</v>
      </c>
      <c r="V61" s="32">
        <f t="shared" si="37"/>
        <v>-49.064919816280884</v>
      </c>
      <c r="W61" s="32">
        <f t="shared" si="37"/>
        <v>-50.322552532781174</v>
      </c>
      <c r="X61" s="32">
        <f t="shared" si="37"/>
        <v>-51.383612411980792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8.7208243593776213</v>
      </c>
      <c r="F64" s="32">
        <f t="shared" ref="F64:I64" si="41">IFERROR(((F50/$D50)-1)*100,0)</f>
        <v>14.050743535904274</v>
      </c>
      <c r="G64" s="32">
        <f t="shared" si="41"/>
        <v>20.366727557674057</v>
      </c>
      <c r="H64" s="32">
        <f t="shared" si="41"/>
        <v>30.014514237509893</v>
      </c>
      <c r="I64" s="32">
        <f t="shared" si="41"/>
        <v>40.686049864931562</v>
      </c>
      <c r="J64" s="32">
        <f t="shared" ref="J64:X64" si="42">IFERROR(((J50/$D50)-1)*100,0)</f>
        <v>49.831148415919955</v>
      </c>
      <c r="K64" s="32">
        <f t="shared" si="42"/>
        <v>57.49692606506067</v>
      </c>
      <c r="L64" s="32">
        <f t="shared" si="42"/>
        <v>47.624770548259399</v>
      </c>
      <c r="M64" s="32">
        <f t="shared" si="42"/>
        <v>62.558999660259332</v>
      </c>
      <c r="N64" s="32">
        <f t="shared" si="42"/>
        <v>75.942883214542832</v>
      </c>
      <c r="O64" s="32">
        <f t="shared" si="42"/>
        <v>82.051397064324092</v>
      </c>
      <c r="P64" s="32">
        <f t="shared" si="42"/>
        <v>94.18433588310846</v>
      </c>
      <c r="Q64" s="32">
        <f t="shared" si="42"/>
        <v>98.753579257697226</v>
      </c>
      <c r="R64" s="32">
        <f t="shared" si="42"/>
        <v>107.02002107859072</v>
      </c>
      <c r="S64" s="32">
        <f t="shared" si="42"/>
        <v>114.2357599231905</v>
      </c>
      <c r="T64" s="32">
        <f t="shared" si="42"/>
        <v>124.26437170856208</v>
      </c>
      <c r="U64" s="32">
        <f t="shared" si="42"/>
        <v>134.5654957575691</v>
      </c>
      <c r="V64" s="32">
        <f t="shared" si="42"/>
        <v>138.77741316520536</v>
      </c>
      <c r="W64" s="32">
        <f t="shared" si="42"/>
        <v>138.39178530441112</v>
      </c>
      <c r="X64" s="32">
        <f t="shared" si="42"/>
        <v>151.92735845465685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27.961944112702831</v>
      </c>
      <c r="D67" s="30">
        <f>(D8/D7)*100</f>
        <v>15.974264778196295</v>
      </c>
      <c r="E67" s="30">
        <f t="shared" ref="E67:X67" si="43">(E8/E7)*100</f>
        <v>17.618475225395372</v>
      </c>
      <c r="F67" s="30">
        <f t="shared" si="43"/>
        <v>18.76778904179076</v>
      </c>
      <c r="G67" s="30">
        <f t="shared" si="43"/>
        <v>19.993784468332848</v>
      </c>
      <c r="H67" s="30">
        <f t="shared" si="43"/>
        <v>21.221222470293835</v>
      </c>
      <c r="I67" s="30">
        <f t="shared" si="43"/>
        <v>23.001267203795688</v>
      </c>
      <c r="J67" s="30">
        <f t="shared" si="43"/>
        <v>24.647417673798579</v>
      </c>
      <c r="K67" s="30">
        <f t="shared" si="43"/>
        <v>25.978394025464318</v>
      </c>
      <c r="L67" s="30">
        <f t="shared" si="43"/>
        <v>26.894478905773727</v>
      </c>
      <c r="M67" s="30">
        <f t="shared" si="43"/>
        <v>27.710651926053721</v>
      </c>
      <c r="N67" s="30">
        <f t="shared" si="43"/>
        <v>28.684462162271103</v>
      </c>
      <c r="O67" s="30">
        <f t="shared" si="43"/>
        <v>29.57844442900824</v>
      </c>
      <c r="P67" s="30">
        <f t="shared" si="43"/>
        <v>30.489405961858807</v>
      </c>
      <c r="Q67" s="30">
        <f t="shared" si="43"/>
        <v>31.6014459688387</v>
      </c>
      <c r="R67" s="30">
        <f t="shared" si="43"/>
        <v>32.44338439211699</v>
      </c>
      <c r="S67" s="30">
        <f t="shared" si="43"/>
        <v>33.262095371738013</v>
      </c>
      <c r="T67" s="30">
        <f t="shared" si="43"/>
        <v>34.458393634452037</v>
      </c>
      <c r="U67" s="30">
        <f t="shared" si="43"/>
        <v>35.195725063839376</v>
      </c>
      <c r="V67" s="30">
        <f t="shared" si="43"/>
        <v>35.913933354494823</v>
      </c>
      <c r="W67" s="30">
        <f t="shared" si="43"/>
        <v>36.576009139324299</v>
      </c>
      <c r="X67" s="30">
        <f t="shared" si="43"/>
        <v>37.189781169921822</v>
      </c>
    </row>
    <row r="68" spans="1:24" ht="15.75">
      <c r="B68" s="20" t="s">
        <v>38</v>
      </c>
      <c r="C68" s="31">
        <f t="shared" ref="C68:C69" si="44">AVERAGE(D68:X68)</f>
        <v>66.977780645474326</v>
      </c>
      <c r="D68" s="30">
        <f>(D9/D7)*100</f>
        <v>77.702353406643653</v>
      </c>
      <c r="E68" s="30">
        <f t="shared" ref="E68:X68" si="45">(E9/E7)*100</f>
        <v>76.182026171342272</v>
      </c>
      <c r="F68" s="30">
        <f t="shared" si="45"/>
        <v>75.269346295406848</v>
      </c>
      <c r="G68" s="30">
        <f t="shared" si="45"/>
        <v>74.229460667853758</v>
      </c>
      <c r="H68" s="30">
        <f t="shared" si="45"/>
        <v>73.220397904985134</v>
      </c>
      <c r="I68" s="30">
        <f t="shared" si="45"/>
        <v>71.591581610896625</v>
      </c>
      <c r="J68" s="30">
        <f t="shared" si="45"/>
        <v>70.117218899159283</v>
      </c>
      <c r="K68" s="30">
        <f t="shared" si="45"/>
        <v>68.935084096253689</v>
      </c>
      <c r="L68" s="30">
        <f t="shared" si="45"/>
        <v>68.059079532984228</v>
      </c>
      <c r="M68" s="30">
        <f t="shared" si="45"/>
        <v>67.321611507972023</v>
      </c>
      <c r="N68" s="30">
        <f t="shared" si="45"/>
        <v>66.384595258851149</v>
      </c>
      <c r="O68" s="30">
        <f t="shared" si="45"/>
        <v>65.571357648032318</v>
      </c>
      <c r="P68" s="30">
        <f t="shared" si="45"/>
        <v>64.744308034340165</v>
      </c>
      <c r="Q68" s="30">
        <f t="shared" si="45"/>
        <v>63.671404516744076</v>
      </c>
      <c r="R68" s="30">
        <f t="shared" si="45"/>
        <v>62.888451190647878</v>
      </c>
      <c r="S68" s="30">
        <f t="shared" si="45"/>
        <v>62.124704497927254</v>
      </c>
      <c r="T68" s="30">
        <f t="shared" si="45"/>
        <v>60.960625195355867</v>
      </c>
      <c r="U68" s="30">
        <f t="shared" si="45"/>
        <v>60.310836456796615</v>
      </c>
      <c r="V68" s="30">
        <f t="shared" si="45"/>
        <v>59.663932533508735</v>
      </c>
      <c r="W68" s="30">
        <f t="shared" si="45"/>
        <v>59.061591636374857</v>
      </c>
      <c r="X68" s="30">
        <f t="shared" si="45"/>
        <v>58.523426492884198</v>
      </c>
    </row>
    <row r="69" spans="1:24" ht="15.75">
      <c r="B69" s="20" t="s">
        <v>10</v>
      </c>
      <c r="C69" s="31">
        <f t="shared" si="44"/>
        <v>5.0602752418228576</v>
      </c>
      <c r="D69" s="30">
        <f t="shared" ref="D69:X69" si="46">(D10/D7)*100</f>
        <v>6.3233818151600465</v>
      </c>
      <c r="E69" s="30">
        <f t="shared" si="46"/>
        <v>6.1994986032623398</v>
      </c>
      <c r="F69" s="30">
        <f t="shared" si="46"/>
        <v>5.9628646628024029</v>
      </c>
      <c r="G69" s="30">
        <f t="shared" si="46"/>
        <v>5.7767548638133954</v>
      </c>
      <c r="H69" s="30">
        <f t="shared" si="46"/>
        <v>5.5583796247210282</v>
      </c>
      <c r="I69" s="30">
        <f t="shared" si="46"/>
        <v>5.4071511853076712</v>
      </c>
      <c r="J69" s="30">
        <f t="shared" si="46"/>
        <v>5.2353634270421443</v>
      </c>
      <c r="K69" s="30">
        <f t="shared" si="46"/>
        <v>5.0865218782819825</v>
      </c>
      <c r="L69" s="30">
        <f t="shared" si="46"/>
        <v>5.0464415612420357</v>
      </c>
      <c r="M69" s="30">
        <f t="shared" si="46"/>
        <v>4.9677365659742572</v>
      </c>
      <c r="N69" s="30">
        <f t="shared" si="46"/>
        <v>4.9309425788777483</v>
      </c>
      <c r="O69" s="30">
        <f t="shared" si="46"/>
        <v>4.8501979229594525</v>
      </c>
      <c r="P69" s="30">
        <f t="shared" si="46"/>
        <v>4.76628600380102</v>
      </c>
      <c r="Q69" s="30">
        <f t="shared" si="46"/>
        <v>4.7271495144172269</v>
      </c>
      <c r="R69" s="30">
        <f t="shared" si="46"/>
        <v>4.6681644172351442</v>
      </c>
      <c r="S69" s="30">
        <f t="shared" si="46"/>
        <v>4.6132001303347412</v>
      </c>
      <c r="T69" s="30">
        <f t="shared" si="46"/>
        <v>4.5809811701920893</v>
      </c>
      <c r="U69" s="30">
        <f t="shared" si="46"/>
        <v>4.4934384793640136</v>
      </c>
      <c r="V69" s="30">
        <f t="shared" si="46"/>
        <v>4.4221341119964412</v>
      </c>
      <c r="W69" s="30">
        <f t="shared" si="46"/>
        <v>4.3623992243008383</v>
      </c>
      <c r="X69" s="30">
        <f t="shared" si="46"/>
        <v>4.2867923371939796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54.515746205816036</v>
      </c>
      <c r="D72" s="30">
        <f>(D13/D$10)*100</f>
        <v>66.165374538438869</v>
      </c>
      <c r="E72" s="30">
        <f t="shared" ref="E72:X72" si="47">(E13/E$10)*100</f>
        <v>64.952816502650762</v>
      </c>
      <c r="F72" s="30">
        <f t="shared" si="47"/>
        <v>63.673217126110323</v>
      </c>
      <c r="G72" s="30">
        <f t="shared" si="47"/>
        <v>62.479591471597452</v>
      </c>
      <c r="H72" s="30">
        <f t="shared" si="47"/>
        <v>61.255657559372068</v>
      </c>
      <c r="I72" s="30">
        <f t="shared" si="47"/>
        <v>59.743204689860775</v>
      </c>
      <c r="J72" s="30">
        <f t="shared" si="47"/>
        <v>58.329837038324726</v>
      </c>
      <c r="K72" s="30">
        <f t="shared" si="47"/>
        <v>57.112454679788172</v>
      </c>
      <c r="L72" s="30">
        <f t="shared" si="47"/>
        <v>56.053058442489871</v>
      </c>
      <c r="M72" s="30">
        <f t="shared" si="47"/>
        <v>55.004552414875683</v>
      </c>
      <c r="N72" s="30">
        <f t="shared" si="47"/>
        <v>54.410536367288373</v>
      </c>
      <c r="O72" s="30">
        <f t="shared" si="47"/>
        <v>53.123005813973059</v>
      </c>
      <c r="P72" s="30">
        <f t="shared" si="47"/>
        <v>51.884129441115803</v>
      </c>
      <c r="Q72" s="30">
        <f t="shared" si="47"/>
        <v>50.78847837826136</v>
      </c>
      <c r="R72" s="30">
        <f t="shared" si="47"/>
        <v>49.825094769584339</v>
      </c>
      <c r="S72" s="30">
        <f t="shared" si="47"/>
        <v>48.847837820801104</v>
      </c>
      <c r="T72" s="30">
        <f t="shared" si="47"/>
        <v>47.941289835879196</v>
      </c>
      <c r="U72" s="30">
        <f t="shared" si="47"/>
        <v>47.11428532542083</v>
      </c>
      <c r="V72" s="30">
        <f t="shared" si="47"/>
        <v>46.231141219586441</v>
      </c>
      <c r="W72" s="30">
        <f t="shared" si="47"/>
        <v>45.372124353119233</v>
      </c>
      <c r="X72" s="30">
        <f t="shared" si="47"/>
        <v>44.522982533598181</v>
      </c>
    </row>
    <row r="73" spans="1:24" ht="15.75">
      <c r="A73" s="36"/>
      <c r="B73" s="10" t="s">
        <v>11</v>
      </c>
      <c r="C73" s="31">
        <f>AVERAGE(D73:X73)</f>
        <v>44.303909376853838</v>
      </c>
      <c r="D73" s="30">
        <f>(D16/D$10)*100</f>
        <v>32.014471857357314</v>
      </c>
      <c r="E73" s="30">
        <f t="shared" ref="E73:X73" si="48">(E16/E$10)*100</f>
        <v>33.36730366389628</v>
      </c>
      <c r="F73" s="30">
        <f t="shared" si="48"/>
        <v>34.756749044539745</v>
      </c>
      <c r="G73" s="30">
        <f>(G16/G$10)*100</f>
        <v>36.041679133994116</v>
      </c>
      <c r="H73" s="30">
        <f t="shared" si="48"/>
        <v>37.337862529814743</v>
      </c>
      <c r="I73" s="30">
        <f t="shared" si="48"/>
        <v>38.897796902704393</v>
      </c>
      <c r="J73" s="30">
        <f t="shared" si="48"/>
        <v>40.355587869058759</v>
      </c>
      <c r="K73" s="30">
        <f t="shared" si="48"/>
        <v>41.619150706666971</v>
      </c>
      <c r="L73" s="30">
        <f t="shared" si="48"/>
        <v>42.72663362905287</v>
      </c>
      <c r="M73" s="30">
        <f t="shared" si="48"/>
        <v>43.820568155977341</v>
      </c>
      <c r="N73" s="30">
        <f t="shared" si="48"/>
        <v>44.46926350302062</v>
      </c>
      <c r="O73" s="30">
        <f t="shared" si="48"/>
        <v>45.795612816422029</v>
      </c>
      <c r="P73" s="30">
        <f t="shared" si="48"/>
        <v>47.069540374389248</v>
      </c>
      <c r="Q73" s="30">
        <f t="shared" si="48"/>
        <v>48.201832244073941</v>
      </c>
      <c r="R73" s="30">
        <f t="shared" si="48"/>
        <v>49.202261641022943</v>
      </c>
      <c r="S73" s="30">
        <f t="shared" si="48"/>
        <v>50.212304344426641</v>
      </c>
      <c r="T73" s="30">
        <f t="shared" si="48"/>
        <v>51.144485813444327</v>
      </c>
      <c r="U73" s="30">
        <f t="shared" si="48"/>
        <v>51.998358805766124</v>
      </c>
      <c r="V73" s="30">
        <f t="shared" si="48"/>
        <v>52.906101843868989</v>
      </c>
      <c r="W73" s="30">
        <f t="shared" si="48"/>
        <v>53.787907095351883</v>
      </c>
      <c r="X73" s="30">
        <f t="shared" si="48"/>
        <v>54.65662493908129</v>
      </c>
    </row>
    <row r="74" spans="1:24" ht="15.75">
      <c r="A74" s="36"/>
      <c r="B74" s="10" t="s">
        <v>12</v>
      </c>
      <c r="C74" s="31">
        <f>AVERAGE(D74:X74)</f>
        <v>1.1803444173301332</v>
      </c>
      <c r="D74" s="30">
        <f>(D19/D$10)*100</f>
        <v>1.8201536042038162</v>
      </c>
      <c r="E74" s="30">
        <f t="shared" ref="E74:X74" si="49">(E19/E$10)*100</f>
        <v>1.6798798334529443</v>
      </c>
      <c r="F74" s="30">
        <f t="shared" si="49"/>
        <v>1.5700338293499212</v>
      </c>
      <c r="G74" s="30">
        <f t="shared" si="49"/>
        <v>1.4787293944084365</v>
      </c>
      <c r="H74" s="30">
        <f t="shared" si="49"/>
        <v>1.4064799108131845</v>
      </c>
      <c r="I74" s="30">
        <f t="shared" si="49"/>
        <v>1.3589984074348185</v>
      </c>
      <c r="J74" s="30">
        <f t="shared" si="49"/>
        <v>1.3145750926165032</v>
      </c>
      <c r="K74" s="30">
        <f t="shared" si="49"/>
        <v>1.2683946135448558</v>
      </c>
      <c r="L74" s="30">
        <f t="shared" si="49"/>
        <v>1.2203079284572673</v>
      </c>
      <c r="M74" s="30">
        <f t="shared" si="49"/>
        <v>1.1748794291469653</v>
      </c>
      <c r="N74" s="30">
        <f t="shared" si="49"/>
        <v>1.1202001296910171</v>
      </c>
      <c r="O74" s="30">
        <f t="shared" si="49"/>
        <v>1.0813813696049155</v>
      </c>
      <c r="P74" s="30">
        <f t="shared" si="49"/>
        <v>1.0463301844949622</v>
      </c>
      <c r="Q74" s="30">
        <f t="shared" si="49"/>
        <v>1.0096893776646889</v>
      </c>
      <c r="R74" s="30">
        <f t="shared" si="49"/>
        <v>0.97264358939271323</v>
      </c>
      <c r="S74" s="30">
        <f t="shared" si="49"/>
        <v>0.93985783477225937</v>
      </c>
      <c r="T74" s="30">
        <f t="shared" si="49"/>
        <v>0.91422435067649277</v>
      </c>
      <c r="U74" s="30">
        <f t="shared" si="49"/>
        <v>0.88735586881305906</v>
      </c>
      <c r="V74" s="30">
        <f t="shared" si="49"/>
        <v>0.86275693654456687</v>
      </c>
      <c r="W74" s="30">
        <f t="shared" si="49"/>
        <v>0.8399685515288694</v>
      </c>
      <c r="X74" s="30">
        <f t="shared" si="49"/>
        <v>0.82039252732053947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130031009183.2782</v>
      </c>
      <c r="E147">
        <v>148547508678.7001</v>
      </c>
      <c r="F147">
        <v>149877149367.74069</v>
      </c>
      <c r="G147">
        <v>161509841388.32761</v>
      </c>
      <c r="H147">
        <v>182122795851.20169</v>
      </c>
      <c r="I147">
        <v>206477909706.20709</v>
      </c>
      <c r="J147">
        <v>223348900542.65799</v>
      </c>
      <c r="K147">
        <v>219976248924.4614</v>
      </c>
      <c r="L147">
        <v>171678499561.30109</v>
      </c>
      <c r="M147">
        <v>186536823153.3429</v>
      </c>
      <c r="N147">
        <v>209486730756.00241</v>
      </c>
      <c r="O147">
        <v>210195989916.2489</v>
      </c>
      <c r="P147">
        <v>225051474905.52411</v>
      </c>
      <c r="Q147">
        <v>234896140831.68329</v>
      </c>
      <c r="R147">
        <v>239841867796.8743</v>
      </c>
      <c r="S147">
        <v>244403404560.02731</v>
      </c>
      <c r="T147">
        <v>252732158725.94131</v>
      </c>
      <c r="U147">
        <v>263383085720.68329</v>
      </c>
      <c r="V147">
        <v>258261952681.08411</v>
      </c>
      <c r="W147">
        <v>255703001228.37589</v>
      </c>
      <c r="X147">
        <v>273557518982.0441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Wealth_KOR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2014-12-03T13:25:16Z</dcterms:modified>
</cp:coreProperties>
</file>